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855" windowWidth="28215" windowHeight="11670" activeTab="5"/>
  </bookViews>
  <sheets>
    <sheet name="Sažetak" sheetId="1" r:id="rId1"/>
    <sheet name="Račun prihoda i rashoda " sheetId="2" r:id="rId2"/>
    <sheet name="Izvori financiranja" sheetId="3" r:id="rId3"/>
    <sheet name="Funkcijska klasifikacija" sheetId="4" r:id="rId4"/>
    <sheet name="Posebni dio-program.klas." sheetId="5" r:id="rId5"/>
    <sheet name="posebni dio-org.klas." sheetId="7" r:id="rId6"/>
    <sheet name="preneseni višak-manjak" sheetId="6" r:id="rId7"/>
  </sheets>
  <calcPr calcId="125725"/>
</workbook>
</file>

<file path=xl/calcChain.xml><?xml version="1.0" encoding="utf-8"?>
<calcChain xmlns="http://schemas.openxmlformats.org/spreadsheetml/2006/main">
  <c r="G19" i="6"/>
  <c r="F19"/>
  <c r="F17"/>
  <c r="F15"/>
  <c r="F14"/>
  <c r="G9"/>
  <c r="F9"/>
  <c r="G7"/>
  <c r="F7"/>
  <c r="G6"/>
  <c r="F6"/>
  <c r="E35" i="1" l="1"/>
  <c r="E7" i="4"/>
  <c r="E6"/>
  <c r="E5"/>
  <c r="F35" i="1"/>
  <c r="E21"/>
  <c r="E18"/>
  <c r="E15"/>
  <c r="F25" i="3"/>
  <c r="F26"/>
  <c r="F27"/>
  <c r="F28"/>
  <c r="F29"/>
  <c r="F30"/>
  <c r="F31"/>
  <c r="F32"/>
  <c r="F33"/>
  <c r="F34"/>
  <c r="F35"/>
  <c r="F36"/>
  <c r="F24"/>
  <c r="F8"/>
  <c r="F9"/>
  <c r="F10"/>
  <c r="F11"/>
  <c r="F12"/>
  <c r="F13"/>
  <c r="F14"/>
  <c r="F15"/>
  <c r="F16"/>
  <c r="F17"/>
  <c r="F18"/>
  <c r="F19"/>
  <c r="F7"/>
  <c r="F43" i="2"/>
  <c r="F71"/>
  <c r="F74"/>
  <c r="F79"/>
  <c r="F80"/>
  <c r="F33"/>
  <c r="F34"/>
  <c r="F32"/>
  <c r="F10"/>
  <c r="F14"/>
  <c r="F17"/>
  <c r="F20"/>
  <c r="F26"/>
  <c r="F9"/>
  <c r="F8"/>
  <c r="B15" i="1"/>
  <c r="C35" i="3"/>
  <c r="C32"/>
  <c r="C29"/>
  <c r="C27"/>
  <c r="C25"/>
  <c r="C24"/>
  <c r="C15"/>
  <c r="C12"/>
  <c r="C10"/>
  <c r="C8"/>
  <c r="C7"/>
  <c r="D27" i="2"/>
  <c r="D23"/>
  <c r="D21"/>
  <c r="D21" i="1"/>
  <c r="B18"/>
  <c r="B21" s="1"/>
</calcChain>
</file>

<file path=xl/sharedStrings.xml><?xml version="1.0" encoding="utf-8"?>
<sst xmlns="http://schemas.openxmlformats.org/spreadsheetml/2006/main" count="606" uniqueCount="282">
  <si>
    <t>1. OPĆI DIO</t>
  </si>
  <si>
    <t>1.1. SAŽETAK RAČUNA PRIHODA I RASHODA I RAČUNA FINANCIRANJA</t>
  </si>
  <si>
    <t>A) SAŽETAK RAČUNA PRIHODA I RASHODA</t>
  </si>
  <si>
    <t>Brojčana oznaka i naziv</t>
  </si>
  <si>
    <t>Ostvarenje / izvršenje
31.12.2024.</t>
  </si>
  <si>
    <t>Rebalans za 2025. godinu</t>
  </si>
  <si>
    <t>Ostvarenje / izvršenje
31.12.2025.</t>
  </si>
  <si>
    <t>Indeks
 4 / 2</t>
  </si>
  <si>
    <t>Indeks
 4 / 3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</si>
  <si>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</si>
  <si>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</si>
  <si>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</si>
  <si>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</si>
  <si>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</si>
  <si>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</si>
  <si>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 / MANJAK</t>
  </si>
  <si>
    <t>B) SAŽETAK RAČUNA FINANCIRANJA</t>
  </si>
  <si>
    <t>Indeks
4 / 2</t>
  </si>
  <si>
    <t>8 PRIMICI OD FINANCIJSKE IMOVINE I ZADUŽIVANJA</t>
  </si>
  <si>
    <t>5 IZDACI ZA FINANCIJSKU IMOVINU I OTPLATE ZAJMOVA</t>
  </si>
  <si>
    <t>NETO FINANCIRANJE</t>
  </si>
  <si>
    <t>C) PRENESENI VIŠAK ILI PRENESENI MANJAK</t>
  </si>
  <si>
    <t>92 UKUPAN DONOS VIŠKA / MANJKA IZ PRETHODNIH GODINA*</t>
  </si>
  <si>
    <t>92 VIŠAK / MANJAK IZ PRETHODNIH GODINA KOJI ĆE SE RASPOREDITI / POKRITI</t>
  </si>
  <si>
    <t>VIŠAK / MANJAK + NETO FINANCIRANJE + PRENESENI REZULTAT</t>
  </si>
  <si>
    <t xml:space="preserve">Napomena:
* Redak UKUPAN DONOS VIŠKA / MANJKA IZ PRETHODNIH GODINA služi kao informacija i ne uzima se u obzir kod uravnoteženja proračuna, već se proračun uravnotežuje retkom VIŠAK / MANJAK IZ PRETHODNIH GODINA KOJI ĆE SE POKRITI / RASPOREDITI.
</t>
  </si>
  <si>
    <t>1.2. RAČUN PRIHODA I RASHODA</t>
  </si>
  <si>
    <t xml:space="preserve">1.2.1. IZVJEŠTAJ O PRIHODIMA I RASHODIMA PREMA EKONOMSKOJ KLASIFIKACIJI </t>
  </si>
  <si>
    <t>Ostvarenje / izvršenje 
31.12.2024.</t>
  </si>
  <si>
    <t>Ostvarenje / izvršenje 
31.12.2025.</t>
  </si>
  <si>
    <t>UKUPNO PRIHODI</t>
  </si>
  <si>
    <t>6</t>
  </si>
  <si>
    <t>Prihodi poslovanja</t>
  </si>
  <si>
    <t>63</t>
  </si>
  <si>
    <t>Pomoći iz inozemstva i od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</si>
  <si>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</si>
  <si>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</si>
  <si>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</si>
  <si>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</si>
  <si>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</si>
  <si>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</si>
  <si>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</si>
  <si>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</si>
  <si>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</si>
  <si>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</si>
  <si>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</si>
  <si>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</si>
  <si>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</si>
  <si>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</si>
  <si>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</si>
  <si>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</si>
  <si>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</si>
  <si>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 xml:space="preserve">Ostali nespomenuti prihodi </t>
  </si>
  <si>
    <t>66</t>
  </si>
  <si>
    <t>Prihodi od prodaje proizvoda i robe te pruženih usluga, prihodi od donacija te povrati po protestiranim jamstvima</t>
  </si>
  <si>
    <t>661</t>
  </si>
  <si>
    <t>Prihodi od prodaje proizvoda i robe te pruženih usluga</t>
  </si>
  <si>
    <t>6614</t>
  </si>
  <si>
    <t>Prihodi od prodaje proizvoda i robe</t>
  </si>
  <si>
    <t>663</t>
  </si>
  <si>
    <t>Donacije od pravnih i fizičkih osoba izvan općeg proračuna te povrat donacija i kapitalnih pomoći po protestiranim jamstvima</t>
  </si>
  <si>
    <t>6631</t>
  </si>
  <si>
    <t>Tekuće donacije</t>
  </si>
  <si>
    <t>6632</t>
  </si>
  <si>
    <t>Kapitalne donacije</t>
  </si>
  <si>
    <t>67</t>
  </si>
  <si>
    <t>Prihodi iz nadležnog proračuna i od HZZO-a temeljem ugovornih obveza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</si>
  <si>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</si>
  <si>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</si>
  <si>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</si>
  <si>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</si>
  <si>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</si>
  <si>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</si>
  <si>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UKUPNO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</si>
  <si>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</si>
  <si>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</si>
  <si>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</si>
  <si>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</si>
  <si>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</si>
  <si>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</si>
  <si>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</si>
  <si>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</si>
  <si>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</si>
  <si>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</si>
  <si>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</si>
  <si>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</si>
  <si>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</si>
  <si>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</si>
  <si>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</si>
  <si>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</si>
  <si>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</si>
  <si>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</si>
  <si>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</si>
  <si>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</si>
  <si>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</si>
  <si>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</si>
  <si>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</si>
  <si>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</si>
  <si>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</si>
  <si>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</si>
  <si>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</si>
  <si>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</si>
  <si>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</si>
  <si>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</si>
  <si>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</si>
  <si>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</si>
  <si>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</si>
  <si>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</si>
  <si>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</si>
  <si>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</si>
  <si>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</si>
  <si>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</si>
  <si>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</si>
  <si>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</si>
  <si>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</si>
  <si>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</si>
  <si>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</si>
  <si>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</si>
  <si>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</si>
  <si>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</t>
  </si>
  <si>
    <t>Rashodi za usluge</t>
  </si>
  <si>
    <t>3231</t>
  </si>
  <si>
    <t>Usluge telefona, interneta,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</si>
  <si>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</si>
  <si>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</si>
  <si>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</si>
  <si>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</si>
  <si>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</si>
  <si>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</si>
  <si>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</si>
  <si>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</si>
  <si>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</si>
  <si>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</si>
  <si>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</si>
  <si>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</si>
  <si>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</si>
  <si>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</si>
  <si>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</si>
  <si>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</si>
  <si>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</si>
  <si>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</si>
  <si>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</si>
  <si>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</si>
  <si>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</si>
  <si>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</si>
  <si>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</si>
  <si>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</si>
  <si>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</si>
  <si>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</si>
  <si>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</si>
  <si>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</si>
  <si>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</si>
  <si>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</si>
  <si>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</si>
  <si>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37</t>
  </si>
  <si>
    <t>Naknade građanima i kućanstvima na temelju osiguranja i druge naknade</t>
  </si>
  <si>
    <t>372</t>
  </si>
  <si>
    <t>Ostale naknade građanima i kućanstvima iz proračuna</t>
  </si>
  <si>
    <t>3722</t>
  </si>
  <si>
    <t>Naknade građanima i kućanstvima u naravi</t>
  </si>
  <si>
    <t>38</t>
  </si>
  <si>
    <t>381</t>
  </si>
  <si>
    <t>Tekuće donacije u naravi</t>
  </si>
  <si>
    <t>4</t>
  </si>
  <si>
    <t>Rashodi za nabavu nefinancijske imovine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</si>
  <si>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</si>
  <si>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</si>
  <si>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</si>
  <si>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</si>
  <si>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</si>
  <si>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</si>
  <si>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</si>
  <si>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</si>
  <si>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</si>
  <si>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namještja</t>
  </si>
  <si>
    <t>4223</t>
  </si>
  <si>
    <t>Oprema za održavanje i zaštitu</t>
  </si>
  <si>
    <t>4225</t>
  </si>
  <si>
    <t>Instrumenti i uređaji</t>
  </si>
  <si>
    <t>4226</t>
  </si>
  <si>
    <t>Sportska i glazbena oprema</t>
  </si>
  <si>
    <t>4227</t>
  </si>
  <si>
    <t>Uređaji, strojevi i oprema za ostale namjene</t>
  </si>
  <si>
    <t>424</t>
  </si>
  <si>
    <t>Knjige, umjetnička djela i ostale izložbene vrijednosti</t>
  </si>
  <si>
    <t>4241</t>
  </si>
  <si>
    <t>Knjige</t>
  </si>
  <si>
    <t>1.2.2. IZVJEŠTAJ O PRIHODIMA I RASHODIMA PREMA IZVORIMA FINANCIRANJA</t>
  </si>
  <si>
    <t xml:space="preserve"> </t>
  </si>
  <si>
    <t>Ostvarenje / izvršenje 31.12.2024.</t>
  </si>
  <si>
    <t>Plan za 2025. godinu</t>
  </si>
  <si>
    <t>Ostvarenje / izvršenje 31.12.2025.</t>
  </si>
  <si>
    <t>Indeks 
4 / 2</t>
  </si>
  <si>
    <t>1</t>
  </si>
  <si>
    <t>OPĆI PRIHODI I PRIMICI</t>
  </si>
  <si>
    <t>11</t>
  </si>
  <si>
    <t>VLASTITI PRIHODI</t>
  </si>
  <si>
    <t xml:space="preserve">VLASTITI PRIHODI </t>
  </si>
  <si>
    <t>PRIHODI ZA POSEBNE NAMJENE</t>
  </si>
  <si>
    <t>43</t>
  </si>
  <si>
    <t>44</t>
  </si>
  <si>
    <t>DECENTRALIZIRANA SREDSTVA</t>
  </si>
  <si>
    <t>5</t>
  </si>
  <si>
    <t>POMOĆI</t>
  </si>
  <si>
    <t>51</t>
  </si>
  <si>
    <t>POMOĆI EU</t>
  </si>
  <si>
    <t>52</t>
  </si>
  <si>
    <t>OSTALE POMOĆI</t>
  </si>
  <si>
    <t>DONACIJE</t>
  </si>
  <si>
    <t>61</t>
  </si>
  <si>
    <t>TEKUĆE DONACIJE</t>
  </si>
  <si>
    <t>1.2.3. IZVJEŠTAJ O RASHODIMA PREMA FUNKCIJSKOJ KLASIFIKACIJI</t>
  </si>
  <si>
    <t>Izvršenje 
31.12.2024.</t>
  </si>
  <si>
    <t>Izvršenje 31.12.2025.</t>
  </si>
  <si>
    <t>Indeks
4 / 3</t>
  </si>
  <si>
    <t>09 Obrazovanje</t>
  </si>
  <si>
    <t>091 Predškolsko i osnovno obrazovanje</t>
  </si>
  <si>
    <t>096 Dodatne usluge u obrazovanju</t>
  </si>
  <si>
    <t>098 Usluge obrazovanja koje nisu drugdje svrstane</t>
  </si>
  <si>
    <t>2. POSEBNI DIO
2.1. IZVJEŠTAJ PO PROGRAMSKOJ KLASIFIKACIJI</t>
  </si>
  <si>
    <t>Indeks 
3 / 2</t>
  </si>
  <si>
    <t xml:space="preserve">UKUPNO : </t>
  </si>
  <si>
    <t>GLAVA    50001</t>
  </si>
  <si>
    <t>ODSJEK ZA OBRAZOVANJE I KULTURU</t>
  </si>
  <si>
    <t>Izvor financiranja   1</t>
  </si>
  <si>
    <t>Izvor financiranja   4</t>
  </si>
  <si>
    <t>Izvor financiranja   5</t>
  </si>
  <si>
    <t>PROGRAM    1013</t>
  </si>
  <si>
    <t>ŠKOLSTVO</t>
  </si>
  <si>
    <t>Aktivnost A101301</t>
  </si>
  <si>
    <t>OSNOVNO ŠKOLSTVO - DECENTRALIZIRANA SREDSTVA</t>
  </si>
  <si>
    <t>Izvor financiranja   44</t>
  </si>
  <si>
    <t>Aktivnost A101304</t>
  </si>
  <si>
    <t>NATJECANJA UČENIKA</t>
  </si>
  <si>
    <t>Izvor financiranja   11</t>
  </si>
  <si>
    <t>Aktivnost A101305</t>
  </si>
  <si>
    <t>KAPITALNI IZDACI ZA OSNOVNE ŠKOLE - DECENTRALIZIRANA SREDSTVA</t>
  </si>
  <si>
    <t>Aktivnost A101343</t>
  </si>
  <si>
    <t>UVOĐENJE GRAĐANSKOG ODGOJA U OSNOVNIM ŠKOLAMA</t>
  </si>
  <si>
    <t>PROGRAM    1001</t>
  </si>
  <si>
    <t>TEKUĆI IZDACI - OBRAZOVANJE, KULTURA I SPORT</t>
  </si>
  <si>
    <t>Tekući projekt T100117</t>
  </si>
  <si>
    <t>PROJEKT "ŠKOLE JEDNAKIH MOGUĆNOSTI"</t>
  </si>
  <si>
    <t>Izvor financiranja   51</t>
  </si>
  <si>
    <t>GLAVA    50003</t>
  </si>
  <si>
    <t>OSTALI IZDACI ZA OSNOVNE ŠKOLE</t>
  </si>
  <si>
    <t>Izvor financiranja   3</t>
  </si>
  <si>
    <t>Izvor financiranja   6</t>
  </si>
  <si>
    <t>Aktivnost A101314</t>
  </si>
  <si>
    <t>OSTALI IZDACI ZA OSNOVNE ŠKOLE (IZVOR FINANCIRANJA VLASTITI I OSTALI PRIHODI)</t>
  </si>
  <si>
    <t>Izvor financiranja   31</t>
  </si>
  <si>
    <t>Izvor financiranja   43</t>
  </si>
  <si>
    <t>Izvor financiranja   52</t>
  </si>
  <si>
    <t>Izvor financiranja   61</t>
  </si>
  <si>
    <t>OSNOVNA ŠKOLA SVETI MARTIN NA MURI</t>
  </si>
  <si>
    <t>Trg Sv. Martina 4, 40313 Sv. Martin na Muri</t>
  </si>
  <si>
    <t>Dražen Crnčec</t>
  </si>
  <si>
    <t>Petra Novinščak</t>
  </si>
  <si>
    <t>RAVNATELJICA ŠKOLE:</t>
  </si>
  <si>
    <t>PREDSJEDNIK ŠO:</t>
  </si>
  <si>
    <t>KLASA:400-04/26-02/01</t>
  </si>
  <si>
    <t>URBROJ:2109-46/01-26-1</t>
  </si>
  <si>
    <t>U Svetom Martinu na Muri. 19.02.2026.</t>
  </si>
  <si>
    <t>GODIŠNJI IZVJEŠTAJ O IZVRŠENJU FINANCIJSKOG PLANA OŠ SVETI MARTIN NA MURI</t>
  </si>
  <si>
    <t>ZA 2025. GODINU</t>
  </si>
  <si>
    <t>PRENESENI VIŠAK ILI PRENESENI MANJAK</t>
  </si>
  <si>
    <t>9</t>
  </si>
  <si>
    <t>Vlastiti izvori</t>
  </si>
  <si>
    <t>92</t>
  </si>
  <si>
    <t>Rezultat poslovanja</t>
  </si>
  <si>
    <t>922</t>
  </si>
  <si>
    <t>Rezultat - višak/manjak</t>
  </si>
  <si>
    <t>9221</t>
  </si>
  <si>
    <t>Višak prihoda i primitaka</t>
  </si>
  <si>
    <t>9222</t>
  </si>
  <si>
    <t>Manjak prihoda i primitaka</t>
  </si>
  <si>
    <t xml:space="preserve">Ukupno </t>
  </si>
  <si>
    <t>2. POSEBNI DIO</t>
  </si>
  <si>
    <t>2.1. IZVJEŠTAJ PO ORGANIZACIJSKOJ KLASIFIKACIJI</t>
  </si>
  <si>
    <t>Indeks
3 / 2</t>
  </si>
  <si>
    <t>RAZDJEL    500</t>
  </si>
  <si>
    <t>UPRAVNI ODJEL ZA OBRAZOVANJE, KULTURU I SPORT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</si>
</sst>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8">
    <font>
      <sz val="11"/>
      <color theme="1"/>
      <name val="Calibri"/>
      <family val="2"/>
      <scheme val="minor"/>
    </font>
    <font>
      <b/>
      <sz val="1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8"/>
      <color theme="9" tint="0.39997558519241921"/>
      <name val="Arial"/>
      <family val="2"/>
      <charset val="238"/>
    </font>
    <font>
      <b/>
      <sz val="8"/>
      <name val="Arial"/>
      <family val="2"/>
      <charset val="238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</font>
    <font>
      <b/>
      <sz val="8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CDCD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NumberFormat="1" applyFont="1" applyBorder="1" applyAlignment="1">
      <alignment horizontal="center" vertical="center" wrapText="1" shrinkToFit="1" readingOrder="1"/>
    </xf>
    <xf numFmtId="49" fontId="3" fillId="0" borderId="1" xfId="0" applyNumberFormat="1" applyFont="1" applyBorder="1" applyAlignment="1">
      <alignment horizontal="center" vertical="center" wrapText="1" shrinkToFit="1" readingOrder="1"/>
    </xf>
    <xf numFmtId="0" fontId="3" fillId="0" borderId="2" xfId="0" applyNumberFormat="1" applyFont="1" applyBorder="1" applyAlignment="1">
      <alignment horizontal="center" vertical="center" wrapText="1" shrinkToFit="1" readingOrder="1"/>
    </xf>
    <xf numFmtId="0" fontId="3" fillId="2" borderId="2" xfId="0" applyNumberFormat="1" applyFont="1" applyFill="1" applyBorder="1" applyAlignment="1">
      <alignment horizontal="left" vertical="center" wrapText="1" shrinkToFit="1" readingOrder="1"/>
    </xf>
    <xf numFmtId="4" fontId="3" fillId="2" borderId="2" xfId="0" applyNumberFormat="1" applyFont="1" applyFill="1" applyBorder="1" applyAlignment="1">
      <alignment horizontal="right" vertical="center" wrapText="1" shrinkToFit="1" readingOrder="1"/>
    </xf>
    <xf numFmtId="0" fontId="4" fillId="0" borderId="2" xfId="0" applyNumberFormat="1" applyFont="1" applyBorder="1" applyAlignment="1">
      <alignment horizontal="left" vertical="center" wrapText="1" shrinkToFit="1" readingOrder="1"/>
    </xf>
    <xf numFmtId="4" fontId="4" fillId="0" borderId="2" xfId="0" applyNumberFormat="1" applyFont="1" applyBorder="1" applyAlignment="1">
      <alignment horizontal="right" vertical="center" wrapText="1" shrinkToFit="1" readingOrder="1"/>
    </xf>
    <xf numFmtId="0" fontId="4" fillId="3" borderId="2" xfId="0" applyNumberFormat="1" applyFont="1" applyFill="1" applyBorder="1" applyAlignment="1">
      <alignment horizontal="left" vertical="center" wrapText="1" shrinkToFit="1" readingOrder="1"/>
    </xf>
    <xf numFmtId="4" fontId="4" fillId="3" borderId="2" xfId="0" applyNumberFormat="1" applyFont="1" applyFill="1" applyBorder="1" applyAlignment="1">
      <alignment horizontal="right" vertical="center" wrapText="1" shrinkToFit="1" readingOrder="1"/>
    </xf>
    <xf numFmtId="0" fontId="3" fillId="0" borderId="1" xfId="0" applyNumberFormat="1" applyFont="1" applyBorder="1" applyAlignment="1">
      <alignment horizontal="left" vertical="center" wrapText="1" shrinkToFit="1" readingOrder="1"/>
    </xf>
    <xf numFmtId="4" fontId="3" fillId="0" borderId="1" xfId="0" applyNumberFormat="1" applyFont="1" applyBorder="1" applyAlignment="1">
      <alignment horizontal="right" vertical="center" wrapText="1" shrinkToFit="1" readingOrder="1"/>
    </xf>
    <xf numFmtId="0" fontId="3" fillId="0" borderId="3" xfId="0" applyNumberFormat="1" applyFont="1" applyBorder="1" applyAlignment="1">
      <alignment horizontal="center" vertical="center" wrapText="1" shrinkToFit="1" readingOrder="1"/>
    </xf>
    <xf numFmtId="0" fontId="3" fillId="0" borderId="4" xfId="0" applyNumberFormat="1" applyFont="1" applyBorder="1" applyAlignment="1">
      <alignment horizontal="center" vertical="center" wrapText="1" shrinkToFit="1" readingOrder="1"/>
    </xf>
    <xf numFmtId="4" fontId="4" fillId="0" borderId="4" xfId="0" applyNumberFormat="1" applyFont="1" applyBorder="1" applyAlignment="1">
      <alignment horizontal="right" vertical="center" wrapText="1" shrinkToFit="1" readingOrder="1"/>
    </xf>
    <xf numFmtId="0" fontId="3" fillId="2" borderId="1" xfId="0" applyNumberFormat="1" applyFont="1" applyFill="1" applyBorder="1" applyAlignment="1">
      <alignment horizontal="center" vertical="center" wrapText="1" shrinkToFit="1" readingOrder="1"/>
    </xf>
    <xf numFmtId="49" fontId="3" fillId="2" borderId="3" xfId="0" applyNumberFormat="1" applyFont="1" applyFill="1" applyBorder="1" applyAlignment="1">
      <alignment horizontal="center" vertical="center" wrapText="1" shrinkToFit="1" readingOrder="1"/>
    </xf>
    <xf numFmtId="0" fontId="3" fillId="2" borderId="3" xfId="0" applyNumberFormat="1" applyFont="1" applyFill="1" applyBorder="1" applyAlignment="1">
      <alignment horizontal="center" vertical="center" wrapText="1" shrinkToFit="1" readingOrder="1"/>
    </xf>
    <xf numFmtId="0" fontId="7" fillId="0" borderId="4" xfId="0" applyNumberFormat="1" applyFont="1" applyBorder="1" applyAlignment="1">
      <alignment horizontal="center" vertical="center" wrapText="1" shrinkToFit="1" readingOrder="1"/>
    </xf>
    <xf numFmtId="49" fontId="4" fillId="0" borderId="1" xfId="0" applyNumberFormat="1" applyFont="1" applyBorder="1" applyAlignment="1">
      <alignment horizontal="left" vertical="center" wrapText="1" shrinkToFit="1" readingOrder="1"/>
    </xf>
    <xf numFmtId="49" fontId="4" fillId="0" borderId="3" xfId="0" applyNumberFormat="1" applyFont="1" applyBorder="1" applyAlignment="1">
      <alignment horizontal="left" vertical="center" wrapText="1" shrinkToFit="1" readingOrder="1"/>
    </xf>
    <xf numFmtId="4" fontId="4" fillId="0" borderId="3" xfId="0" applyNumberFormat="1" applyFont="1" applyBorder="1" applyAlignment="1">
      <alignment horizontal="right" vertical="center" wrapText="1" shrinkToFit="1" readingOrder="1"/>
    </xf>
    <xf numFmtId="0" fontId="4" fillId="0" borderId="3" xfId="0" applyNumberFormat="1" applyFont="1" applyBorder="1" applyAlignment="1">
      <alignment horizontal="right" vertical="center" wrapText="1" shrinkToFit="1" readingOrder="1"/>
    </xf>
    <xf numFmtId="43" fontId="4" fillId="0" borderId="3" xfId="1" applyFont="1" applyBorder="1" applyAlignment="1">
      <alignment horizontal="right" vertical="center" wrapText="1" shrinkToFit="1" readingOrder="1"/>
    </xf>
    <xf numFmtId="0" fontId="0" fillId="0" borderId="0" xfId="0" applyNumberFormat="1"/>
    <xf numFmtId="49" fontId="5" fillId="0" borderId="2" xfId="0" applyNumberFormat="1" applyFont="1" applyBorder="1" applyAlignment="1">
      <alignment horizontal="left" vertical="center" wrapText="1" shrinkToFit="1" readingOrder="1"/>
    </xf>
    <xf numFmtId="4" fontId="5" fillId="0" borderId="4" xfId="0" applyNumberFormat="1" applyFont="1" applyBorder="1" applyAlignment="1">
      <alignment horizontal="right" vertical="center" wrapText="1" shrinkToFit="1" readingOrder="1"/>
    </xf>
    <xf numFmtId="49" fontId="4" fillId="0" borderId="4" xfId="0" applyNumberFormat="1" applyFont="1" applyBorder="1" applyAlignment="1">
      <alignment horizontal="left" vertical="center" wrapText="1" shrinkToFit="1" readingOrder="1"/>
    </xf>
    <xf numFmtId="4" fontId="4" fillId="0" borderId="0" xfId="0" applyNumberFormat="1" applyFont="1" applyFill="1" applyBorder="1" applyAlignment="1">
      <alignment horizontal="right" vertical="center" wrapText="1" shrinkToFit="1" readingOrder="1"/>
    </xf>
    <xf numFmtId="0" fontId="3" fillId="4" borderId="2" xfId="0" applyNumberFormat="1" applyFont="1" applyFill="1" applyBorder="1" applyAlignment="1">
      <alignment horizontal="left" vertical="center" wrapText="1" shrinkToFit="1" readingOrder="1"/>
    </xf>
    <xf numFmtId="4" fontId="3" fillId="4" borderId="2" xfId="0" applyNumberFormat="1" applyFont="1" applyFill="1" applyBorder="1" applyAlignment="1">
      <alignment horizontal="right" vertical="center" wrapText="1" shrinkToFit="1" readingOrder="1"/>
    </xf>
    <xf numFmtId="49" fontId="3" fillId="4" borderId="1" xfId="0" applyNumberFormat="1" applyFont="1" applyFill="1" applyBorder="1" applyAlignment="1">
      <alignment horizontal="left" vertical="center" wrapText="1" shrinkToFit="1" readingOrder="1"/>
    </xf>
    <xf numFmtId="49" fontId="3" fillId="4" borderId="3" xfId="0" applyNumberFormat="1" applyFont="1" applyFill="1" applyBorder="1" applyAlignment="1">
      <alignment horizontal="left" vertical="center" wrapText="1" shrinkToFit="1" readingOrder="1"/>
    </xf>
    <xf numFmtId="4" fontId="3" fillId="4" borderId="3" xfId="0" applyNumberFormat="1" applyFont="1" applyFill="1" applyBorder="1" applyAlignment="1">
      <alignment horizontal="right" vertical="center" wrapText="1" shrinkToFit="1" readingOrder="1"/>
    </xf>
    <xf numFmtId="0" fontId="3" fillId="4" borderId="3" xfId="0" applyNumberFormat="1" applyFont="1" applyFill="1" applyBorder="1" applyAlignment="1">
      <alignment horizontal="right" vertical="center" wrapText="1" shrinkToFit="1" readingOrder="1"/>
    </xf>
    <xf numFmtId="49" fontId="3" fillId="5" borderId="3" xfId="0" applyNumberFormat="1" applyFont="1" applyFill="1" applyBorder="1" applyAlignment="1">
      <alignment horizontal="left" vertical="center" wrapText="1" shrinkToFit="1" readingOrder="1"/>
    </xf>
    <xf numFmtId="4" fontId="3" fillId="5" borderId="3" xfId="0" applyNumberFormat="1" applyFont="1" applyFill="1" applyBorder="1" applyAlignment="1">
      <alignment horizontal="right" vertical="center" wrapText="1" shrinkToFit="1" readingOrder="1"/>
    </xf>
    <xf numFmtId="0" fontId="3" fillId="5" borderId="3" xfId="0" applyNumberFormat="1" applyFont="1" applyFill="1" applyBorder="1" applyAlignment="1">
      <alignment horizontal="right" vertical="center" wrapText="1" shrinkToFit="1" readingOrder="1"/>
    </xf>
    <xf numFmtId="49" fontId="3" fillId="6" borderId="1" xfId="0" applyNumberFormat="1" applyFont="1" applyFill="1" applyBorder="1" applyAlignment="1">
      <alignment horizontal="left" vertical="center" wrapText="1" shrinkToFit="1" readingOrder="1"/>
    </xf>
    <xf numFmtId="49" fontId="3" fillId="6" borderId="3" xfId="0" applyNumberFormat="1" applyFont="1" applyFill="1" applyBorder="1" applyAlignment="1">
      <alignment horizontal="left" vertical="center" wrapText="1" shrinkToFit="1" readingOrder="1"/>
    </xf>
    <xf numFmtId="4" fontId="3" fillId="6" borderId="3" xfId="0" applyNumberFormat="1" applyFont="1" applyFill="1" applyBorder="1" applyAlignment="1">
      <alignment horizontal="right" vertical="center" wrapText="1" shrinkToFit="1" readingOrder="1"/>
    </xf>
    <xf numFmtId="0" fontId="3" fillId="6" borderId="3" xfId="0" applyNumberFormat="1" applyFont="1" applyFill="1" applyBorder="1" applyAlignment="1">
      <alignment horizontal="right" vertical="center" wrapText="1" shrinkToFit="1" readingOrder="1"/>
    </xf>
    <xf numFmtId="43" fontId="3" fillId="6" borderId="3" xfId="1" applyFont="1" applyFill="1" applyBorder="1" applyAlignment="1">
      <alignment horizontal="right" vertical="center" wrapText="1" shrinkToFit="1" readingOrder="1"/>
    </xf>
    <xf numFmtId="49" fontId="4" fillId="6" borderId="3" xfId="0" applyNumberFormat="1" applyFont="1" applyFill="1" applyBorder="1" applyAlignment="1">
      <alignment horizontal="left" vertical="center" wrapText="1" shrinkToFit="1" readingOrder="1"/>
    </xf>
    <xf numFmtId="43" fontId="4" fillId="6" borderId="3" xfId="1" applyFont="1" applyFill="1" applyBorder="1" applyAlignment="1">
      <alignment horizontal="right" vertical="center" wrapText="1" shrinkToFit="1" readingOrder="1"/>
    </xf>
    <xf numFmtId="4" fontId="4" fillId="6" borderId="3" xfId="0" applyNumberFormat="1" applyFont="1" applyFill="1" applyBorder="1" applyAlignment="1">
      <alignment horizontal="right" vertical="center" wrapText="1" shrinkToFit="1" readingOrder="1"/>
    </xf>
    <xf numFmtId="0" fontId="4" fillId="6" borderId="3" xfId="0" applyNumberFormat="1" applyFont="1" applyFill="1" applyBorder="1" applyAlignment="1">
      <alignment horizontal="right" vertical="center" wrapText="1" shrinkToFit="1" readingOrder="1"/>
    </xf>
    <xf numFmtId="43" fontId="3" fillId="4" borderId="3" xfId="1" applyFont="1" applyFill="1" applyBorder="1" applyAlignment="1">
      <alignment horizontal="right" vertical="center" wrapText="1" shrinkToFit="1" readingOrder="1"/>
    </xf>
    <xf numFmtId="0" fontId="3" fillId="5" borderId="1" xfId="0" applyNumberFormat="1" applyFont="1" applyFill="1" applyBorder="1" applyAlignment="1">
      <alignment horizontal="left" vertical="center" wrapText="1" shrinkToFit="1" readingOrder="1"/>
    </xf>
    <xf numFmtId="2" fontId="3" fillId="5" borderId="3" xfId="0" applyNumberFormat="1" applyFont="1" applyFill="1" applyBorder="1" applyAlignment="1">
      <alignment horizontal="right" vertical="center" wrapText="1" shrinkToFit="1" readingOrder="1"/>
    </xf>
    <xf numFmtId="2" fontId="3" fillId="4" borderId="3" xfId="0" applyNumberFormat="1" applyFont="1" applyFill="1" applyBorder="1" applyAlignment="1">
      <alignment horizontal="right" vertical="center" wrapText="1" shrinkToFit="1" readingOrder="1"/>
    </xf>
    <xf numFmtId="2" fontId="3" fillId="6" borderId="3" xfId="0" applyNumberFormat="1" applyFont="1" applyFill="1" applyBorder="1" applyAlignment="1">
      <alignment horizontal="right" vertical="center" wrapText="1" shrinkToFit="1" readingOrder="1"/>
    </xf>
    <xf numFmtId="2" fontId="3" fillId="7" borderId="3" xfId="0" applyNumberFormat="1" applyFont="1" applyFill="1" applyBorder="1" applyAlignment="1">
      <alignment horizontal="right" vertical="center" wrapText="1" shrinkToFit="1" readingOrder="1"/>
    </xf>
    <xf numFmtId="2" fontId="9" fillId="6" borderId="3" xfId="0" applyNumberFormat="1" applyFont="1" applyFill="1" applyBorder="1" applyAlignment="1">
      <alignment horizontal="right" vertical="center" wrapText="1" shrinkToFit="1" readingOrder="1"/>
    </xf>
    <xf numFmtId="2" fontId="10" fillId="6" borderId="3" xfId="0" applyNumberFormat="1" applyFont="1" applyFill="1" applyBorder="1" applyAlignment="1">
      <alignment horizontal="right" vertical="center" wrapText="1" shrinkToFit="1" readingOrder="1"/>
    </xf>
    <xf numFmtId="2" fontId="3" fillId="0" borderId="3" xfId="0" applyNumberFormat="1" applyFont="1" applyBorder="1" applyAlignment="1">
      <alignment horizontal="right" vertical="center" wrapText="1" shrinkToFit="1" readingOrder="1"/>
    </xf>
    <xf numFmtId="49" fontId="5" fillId="4" borderId="1" xfId="0" applyNumberFormat="1" applyFont="1" applyFill="1" applyBorder="1" applyAlignment="1">
      <alignment horizontal="left" vertical="center" wrapText="1" shrinkToFit="1" readingOrder="1"/>
    </xf>
    <xf numFmtId="49" fontId="5" fillId="4" borderId="3" xfId="0" applyNumberFormat="1" applyFont="1" applyFill="1" applyBorder="1" applyAlignment="1">
      <alignment horizontal="left" vertical="center" wrapText="1" shrinkToFit="1" readingOrder="1"/>
    </xf>
    <xf numFmtId="4" fontId="5" fillId="4" borderId="3" xfId="0" applyNumberFormat="1" applyFont="1" applyFill="1" applyBorder="1" applyAlignment="1">
      <alignment horizontal="right" vertical="center" wrapText="1" shrinkToFit="1" readingOrder="1"/>
    </xf>
    <xf numFmtId="49" fontId="3" fillId="4" borderId="2" xfId="0" applyNumberFormat="1" applyFont="1" applyFill="1" applyBorder="1" applyAlignment="1">
      <alignment horizontal="left" vertical="center" wrapText="1" shrinkToFit="1" readingOrder="1"/>
    </xf>
    <xf numFmtId="4" fontId="3" fillId="4" borderId="4" xfId="0" applyNumberFormat="1" applyFont="1" applyFill="1" applyBorder="1" applyAlignment="1">
      <alignment horizontal="right" vertical="center" wrapText="1" shrinkToFit="1" readingOrder="1"/>
    </xf>
    <xf numFmtId="0" fontId="3" fillId="5" borderId="2" xfId="0" applyNumberFormat="1" applyFont="1" applyFill="1" applyBorder="1" applyAlignment="1">
      <alignment horizontal="left" vertical="center" wrapText="1" shrinkToFit="1" readingOrder="1"/>
    </xf>
    <xf numFmtId="4" fontId="3" fillId="5" borderId="4" xfId="0" applyNumberFormat="1" applyFont="1" applyFill="1" applyBorder="1" applyAlignment="1">
      <alignment horizontal="right" vertical="center" wrapText="1" shrinkToFit="1" readingOrder="1"/>
    </xf>
    <xf numFmtId="0" fontId="0" fillId="4" borderId="0" xfId="0" applyFill="1"/>
    <xf numFmtId="49" fontId="3" fillId="4" borderId="4" xfId="0" applyNumberFormat="1" applyFont="1" applyFill="1" applyBorder="1" applyAlignment="1">
      <alignment horizontal="left" vertical="center" wrapText="1" shrinkToFit="1" readingOrder="1"/>
    </xf>
    <xf numFmtId="49" fontId="5" fillId="6" borderId="4" xfId="0" applyNumberFormat="1" applyFont="1" applyFill="1" applyBorder="1" applyAlignment="1">
      <alignment horizontal="left" vertical="center" wrapText="1" shrinkToFit="1" readingOrder="1"/>
    </xf>
    <xf numFmtId="4" fontId="5" fillId="6" borderId="4" xfId="0" applyNumberFormat="1" applyFont="1" applyFill="1" applyBorder="1" applyAlignment="1">
      <alignment horizontal="right" vertical="center" wrapText="1" shrinkToFit="1" readingOrder="1"/>
    </xf>
    <xf numFmtId="49" fontId="3" fillId="8" borderId="4" xfId="0" applyNumberFormat="1" applyFont="1" applyFill="1" applyBorder="1" applyAlignment="1">
      <alignment horizontal="left" vertical="center" wrapText="1" shrinkToFit="1" readingOrder="1"/>
    </xf>
    <xf numFmtId="4" fontId="3" fillId="8" borderId="4" xfId="0" applyNumberFormat="1" applyFont="1" applyFill="1" applyBorder="1" applyAlignment="1">
      <alignment horizontal="right" vertical="center" wrapText="1" shrinkToFit="1" readingOrder="1"/>
    </xf>
    <xf numFmtId="0" fontId="0" fillId="0" borderId="0" xfId="0"/>
    <xf numFmtId="49" fontId="1" fillId="0" borderId="0" xfId="0" applyNumberFormat="1" applyFont="1" applyAlignment="1">
      <alignment horizontal="center" vertical="top" wrapText="1" shrinkToFit="1" readingOrder="1"/>
    </xf>
    <xf numFmtId="0" fontId="0" fillId="0" borderId="0" xfId="0" applyAlignment="1"/>
    <xf numFmtId="0" fontId="0" fillId="0" borderId="0" xfId="0" applyFont="1" applyAlignment="1"/>
    <xf numFmtId="0" fontId="0" fillId="0" borderId="0" xfId="0" applyFill="1" applyBorder="1"/>
    <xf numFmtId="0" fontId="0" fillId="0" borderId="0" xfId="0"/>
    <xf numFmtId="49" fontId="13" fillId="9" borderId="3" xfId="0" applyNumberFormat="1" applyFont="1" applyFill="1" applyBorder="1" applyAlignment="1" applyProtection="1">
      <alignment horizontal="center" vertical="center" wrapText="1" shrinkToFit="1" readingOrder="1"/>
    </xf>
    <xf numFmtId="0" fontId="14" fillId="0" borderId="4" xfId="0" applyNumberFormat="1" applyFont="1" applyBorder="1" applyAlignment="1" applyProtection="1">
      <alignment horizontal="center" vertical="center" wrapText="1" shrinkToFit="1" readingOrder="1"/>
    </xf>
    <xf numFmtId="49" fontId="13" fillId="0" borderId="2" xfId="0" applyNumberFormat="1" applyFont="1" applyBorder="1" applyAlignment="1" applyProtection="1">
      <alignment horizontal="left" vertical="center" wrapText="1" shrinkToFit="1" readingOrder="1"/>
    </xf>
    <xf numFmtId="49" fontId="13" fillId="0" borderId="4" xfId="0" applyNumberFormat="1" applyFont="1" applyBorder="1" applyAlignment="1" applyProtection="1">
      <alignment horizontal="left" vertical="center" wrapText="1" shrinkToFit="1" readingOrder="1"/>
    </xf>
    <xf numFmtId="4" fontId="13" fillId="0" borderId="4" xfId="0" applyNumberFormat="1" applyFont="1" applyBorder="1" applyAlignment="1" applyProtection="1">
      <alignment horizontal="right" vertical="center" wrapText="1" shrinkToFit="1" readingOrder="1"/>
    </xf>
    <xf numFmtId="49" fontId="15" fillId="0" borderId="2" xfId="0" applyNumberFormat="1" applyFont="1" applyBorder="1" applyAlignment="1" applyProtection="1">
      <alignment horizontal="left" vertical="center" wrapText="1" shrinkToFit="1" readingOrder="1"/>
    </xf>
    <xf numFmtId="49" fontId="15" fillId="0" borderId="4" xfId="0" applyNumberFormat="1" applyFont="1" applyBorder="1" applyAlignment="1" applyProtection="1">
      <alignment horizontal="left" vertical="center" wrapText="1" shrinkToFit="1" readingOrder="1"/>
    </xf>
    <xf numFmtId="4" fontId="15" fillId="0" borderId="4" xfId="0" applyNumberFormat="1" applyFont="1" applyBorder="1" applyAlignment="1" applyProtection="1">
      <alignment horizontal="right" vertical="center" wrapText="1" shrinkToFit="1" readingOrder="1"/>
    </xf>
    <xf numFmtId="0" fontId="15" fillId="0" borderId="4" xfId="0" applyNumberFormat="1" applyFont="1" applyBorder="1" applyAlignment="1" applyProtection="1">
      <alignment horizontal="right" vertical="center" wrapText="1" shrinkToFit="1" readingOrder="1"/>
    </xf>
    <xf numFmtId="4" fontId="4" fillId="0" borderId="4" xfId="0" applyNumberFormat="1" applyFont="1" applyBorder="1" applyAlignment="1" applyProtection="1">
      <alignment horizontal="right" vertical="center" wrapText="1" shrinkToFit="1" readingOrder="1"/>
    </xf>
    <xf numFmtId="0" fontId="13" fillId="0" borderId="4" xfId="0" applyNumberFormat="1" applyFont="1" applyBorder="1" applyAlignment="1" applyProtection="1">
      <alignment horizontal="right" vertical="center" wrapText="1" shrinkToFit="1" readingOrder="1"/>
    </xf>
    <xf numFmtId="4" fontId="13" fillId="0" borderId="3" xfId="0" applyNumberFormat="1" applyFont="1" applyBorder="1" applyAlignment="1" applyProtection="1">
      <alignment horizontal="right" vertical="center" wrapText="1" shrinkToFit="1" readingOrder="1"/>
    </xf>
    <xf numFmtId="4" fontId="13" fillId="0" borderId="5" xfId="0" applyNumberFormat="1" applyFont="1" applyBorder="1" applyAlignment="1" applyProtection="1">
      <alignment horizontal="right" vertical="center" wrapText="1" shrinkToFit="1" readingOrder="1"/>
    </xf>
    <xf numFmtId="49" fontId="17" fillId="9" borderId="3" xfId="0" applyNumberFormat="1" applyFont="1" applyFill="1" applyBorder="1" applyAlignment="1">
      <alignment horizontal="center" vertical="center" wrapText="1" shrinkToFit="1" readingOrder="1"/>
    </xf>
    <xf numFmtId="0" fontId="17" fillId="0" borderId="3" xfId="0" applyNumberFormat="1" applyFont="1" applyBorder="1" applyAlignment="1">
      <alignment horizontal="center" vertical="center" wrapText="1" shrinkToFit="1" readingOrder="1"/>
    </xf>
    <xf numFmtId="4" fontId="17" fillId="5" borderId="4" xfId="0" applyNumberFormat="1" applyFont="1" applyFill="1" applyBorder="1" applyAlignment="1">
      <alignment horizontal="right" vertical="center" wrapText="1" shrinkToFit="1" readingOrder="1"/>
    </xf>
    <xf numFmtId="49" fontId="17" fillId="0" borderId="4" xfId="0" applyNumberFormat="1" applyFont="1" applyBorder="1" applyAlignment="1">
      <alignment horizontal="left" vertical="center" wrapText="1" shrinkToFit="1" readingOrder="1"/>
    </xf>
    <xf numFmtId="4" fontId="17" fillId="0" borderId="4" xfId="0" applyNumberFormat="1" applyFont="1" applyBorder="1" applyAlignment="1">
      <alignment horizontal="right" vertical="center" wrapText="1" shrinkToFit="1" readingOrder="1"/>
    </xf>
    <xf numFmtId="0" fontId="3" fillId="0" borderId="0" xfId="0" applyNumberFormat="1" applyFont="1" applyAlignment="1">
      <alignment horizontal="left" vertical="top" wrapText="1" shrinkToFit="1" readingOrder="1"/>
    </xf>
    <xf numFmtId="49" fontId="1" fillId="0" borderId="0" xfId="0" applyNumberFormat="1" applyFont="1" applyAlignment="1">
      <alignment horizontal="center" vertical="top" wrapText="1" shrinkToFit="1" readingOrder="1"/>
    </xf>
    <xf numFmtId="0" fontId="1" fillId="0" borderId="0" xfId="0" applyNumberFormat="1" applyFont="1" applyAlignment="1">
      <alignment horizontal="center" vertical="top" wrapText="1" shrinkToFit="1" readingOrder="1"/>
    </xf>
    <xf numFmtId="0" fontId="0" fillId="0" borderId="0" xfId="0"/>
    <xf numFmtId="0" fontId="2" fillId="0" borderId="0" xfId="0" applyNumberFormat="1" applyFont="1" applyAlignment="1">
      <alignment horizontal="center" vertical="top" wrapText="1" shrinkToFit="1" readingOrder="1"/>
    </xf>
    <xf numFmtId="0" fontId="3" fillId="0" borderId="3" xfId="0" applyNumberFormat="1" applyFont="1" applyBorder="1" applyAlignment="1">
      <alignment horizontal="center" vertical="center" wrapText="1" shrinkToFit="1" readingOrder="1"/>
    </xf>
    <xf numFmtId="0" fontId="3" fillId="0" borderId="4" xfId="0" applyNumberFormat="1" applyFont="1" applyBorder="1" applyAlignment="1">
      <alignment horizontal="center" vertical="center" wrapText="1" shrinkToFit="1" readingOrder="1"/>
    </xf>
    <xf numFmtId="4" fontId="3" fillId="4" borderId="4" xfId="0" applyNumberFormat="1" applyFont="1" applyFill="1" applyBorder="1" applyAlignment="1">
      <alignment horizontal="right" vertical="center" wrapText="1" shrinkToFit="1" readingOrder="1"/>
    </xf>
    <xf numFmtId="4" fontId="4" fillId="0" borderId="4" xfId="0" applyNumberFormat="1" applyFont="1" applyBorder="1" applyAlignment="1">
      <alignment horizontal="right" vertical="center" wrapText="1" shrinkToFit="1" readingOrder="1"/>
    </xf>
    <xf numFmtId="4" fontId="4" fillId="3" borderId="4" xfId="0" applyNumberFormat="1" applyFont="1" applyFill="1" applyBorder="1" applyAlignment="1">
      <alignment horizontal="right" vertical="center" wrapText="1" shrinkToFit="1" readingOrder="1"/>
    </xf>
    <xf numFmtId="4" fontId="3" fillId="2" borderId="4" xfId="0" applyNumberFormat="1" applyFont="1" applyFill="1" applyBorder="1" applyAlignment="1">
      <alignment horizontal="right" vertical="center" wrapText="1" shrinkToFit="1" readingOrder="1"/>
    </xf>
    <xf numFmtId="0" fontId="3" fillId="0" borderId="3" xfId="0" applyNumberFormat="1" applyFont="1" applyBorder="1" applyAlignment="1">
      <alignment horizontal="right" vertical="center" wrapText="1" shrinkToFit="1" readingOrder="1"/>
    </xf>
    <xf numFmtId="0" fontId="7" fillId="0" borderId="2" xfId="0" applyNumberFormat="1" applyFont="1" applyBorder="1" applyAlignment="1">
      <alignment horizontal="center" vertical="center" wrapText="1" shrinkToFit="1" readingOrder="1"/>
    </xf>
    <xf numFmtId="0" fontId="6" fillId="0" borderId="0" xfId="0" applyNumberFormat="1" applyFont="1" applyAlignment="1">
      <alignment horizontal="center" vertical="top" wrapText="1" shrinkToFit="1" readingOrder="1"/>
    </xf>
    <xf numFmtId="0" fontId="3" fillId="2" borderId="1" xfId="0" applyNumberFormat="1" applyFont="1" applyFill="1" applyBorder="1" applyAlignment="1">
      <alignment horizontal="center" vertical="center" wrapText="1" shrinkToFit="1" readingOrder="1"/>
    </xf>
    <xf numFmtId="49" fontId="2" fillId="0" borderId="0" xfId="0" applyNumberFormat="1" applyFont="1" applyAlignment="1">
      <alignment horizontal="center" vertical="top" wrapText="1" shrinkToFit="1" readingOrder="1"/>
    </xf>
    <xf numFmtId="0" fontId="6" fillId="0" borderId="0" xfId="0" applyNumberFormat="1" applyFont="1" applyAlignment="1">
      <alignment horizontal="center" vertical="center" wrapText="1" shrinkToFit="1" readingOrder="1"/>
    </xf>
    <xf numFmtId="49" fontId="4" fillId="0" borderId="2" xfId="0" applyNumberFormat="1" applyFont="1" applyBorder="1" applyAlignment="1">
      <alignment horizontal="left" vertical="center" wrapText="1" shrinkToFit="1" readingOrder="1"/>
    </xf>
    <xf numFmtId="49" fontId="5" fillId="6" borderId="2" xfId="0" applyNumberFormat="1" applyFont="1" applyFill="1" applyBorder="1" applyAlignment="1">
      <alignment horizontal="left" vertical="center" wrapText="1" shrinkToFit="1" readingOrder="1"/>
    </xf>
    <xf numFmtId="49" fontId="3" fillId="4" borderId="2" xfId="0" applyNumberFormat="1" applyFont="1" applyFill="1" applyBorder="1" applyAlignment="1">
      <alignment horizontal="left" vertical="center" wrapText="1" shrinkToFit="1" readingOrder="1"/>
    </xf>
    <xf numFmtId="49" fontId="3" fillId="8" borderId="2" xfId="0" applyNumberFormat="1" applyFont="1" applyFill="1" applyBorder="1" applyAlignment="1">
      <alignment horizontal="left" vertical="center" wrapText="1" shrinkToFit="1" readingOrder="1"/>
    </xf>
    <xf numFmtId="0" fontId="3" fillId="0" borderId="1" xfId="0" applyNumberFormat="1" applyFont="1" applyBorder="1" applyAlignment="1">
      <alignment horizontal="center" vertical="center" wrapText="1" shrinkToFit="1" readingOrder="1"/>
    </xf>
    <xf numFmtId="49" fontId="3" fillId="5" borderId="2" xfId="0" applyNumberFormat="1" applyFont="1" applyFill="1" applyBorder="1" applyAlignment="1">
      <alignment horizontal="right" vertical="center" wrapText="1" shrinkToFit="1" readingOrder="1"/>
    </xf>
    <xf numFmtId="49" fontId="17" fillId="0" borderId="2" xfId="0" applyNumberFormat="1" applyFont="1" applyBorder="1" applyAlignment="1">
      <alignment horizontal="left" vertical="center" wrapText="1" shrinkToFit="1" readingOrder="1"/>
    </xf>
    <xf numFmtId="0" fontId="16" fillId="0" borderId="0" xfId="0" applyNumberFormat="1" applyFont="1" applyAlignment="1">
      <alignment horizontal="center" vertical="top" wrapText="1" shrinkToFit="1" readingOrder="1"/>
    </xf>
    <xf numFmtId="0" fontId="17" fillId="9" borderId="1" xfId="0" applyNumberFormat="1" applyFont="1" applyFill="1" applyBorder="1" applyAlignment="1">
      <alignment horizontal="center" vertical="center" wrapText="1" shrinkToFit="1" readingOrder="1"/>
    </xf>
    <xf numFmtId="0" fontId="17" fillId="0" borderId="1" xfId="0" applyNumberFormat="1" applyFont="1" applyBorder="1" applyAlignment="1">
      <alignment horizontal="center" vertical="center" wrapText="1" shrinkToFit="1" readingOrder="1"/>
    </xf>
    <xf numFmtId="49" fontId="17" fillId="5" borderId="2" xfId="0" applyNumberFormat="1" applyFont="1" applyFill="1" applyBorder="1" applyAlignment="1">
      <alignment horizontal="right" vertical="center" wrapText="1" shrinkToFit="1" readingOrder="1"/>
    </xf>
    <xf numFmtId="0" fontId="14" fillId="0" borderId="2" xfId="0" applyNumberFormat="1" applyFont="1" applyBorder="1" applyAlignment="1" applyProtection="1">
      <alignment horizontal="center" vertical="center" wrapText="1" shrinkToFit="1" readingOrder="1"/>
    </xf>
    <xf numFmtId="0" fontId="13" fillId="0" borderId="1" xfId="0" applyNumberFormat="1" applyFont="1" applyBorder="1" applyAlignment="1" applyProtection="1">
      <alignment horizontal="left" vertical="center" wrapText="1" shrinkToFit="1" readingOrder="1"/>
    </xf>
    <xf numFmtId="0" fontId="11" fillId="0" borderId="0" xfId="0" applyNumberFormat="1" applyFont="1" applyAlignment="1" applyProtection="1">
      <alignment horizontal="center" vertical="center" wrapText="1" shrinkToFit="1" readingOrder="1"/>
    </xf>
    <xf numFmtId="0" fontId="12" fillId="0" borderId="0" xfId="0" applyNumberFormat="1" applyFont="1" applyAlignment="1" applyProtection="1">
      <alignment horizontal="center" vertical="center" wrapText="1" shrinkToFit="1" readingOrder="1"/>
    </xf>
    <xf numFmtId="0" fontId="13" fillId="9" borderId="1" xfId="0" applyNumberFormat="1" applyFont="1" applyFill="1" applyBorder="1" applyAlignment="1" applyProtection="1">
      <alignment horizontal="center" vertical="center" wrapText="1" shrinkToFit="1" readingOrder="1"/>
    </xf>
  </cellXfs>
  <cellStyles count="2">
    <cellStyle name="Obič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I43"/>
  <sheetViews>
    <sheetView showGridLines="0" topLeftCell="A10" workbookViewId="0">
      <selection sqref="A1:H44"/>
    </sheetView>
  </sheetViews>
  <sheetFormatPr defaultRowHeight="15"/>
  <cols>
    <col min="1" max="1" width="37" customWidth="1"/>
    <col min="2" max="3" width="14.140625" customWidth="1"/>
    <col min="4" max="4" width="14" customWidth="1"/>
    <col min="5" max="5" width="8.140625" customWidth="1"/>
    <col min="6" max="6" width="4.85546875" customWidth="1"/>
    <col min="7" max="7" width="3.140625" customWidth="1"/>
    <col min="8" max="8" width="0.140625" customWidth="1"/>
  </cols>
  <sheetData>
    <row r="1" spans="1:9">
      <c r="A1" s="96" t="s">
        <v>254</v>
      </c>
      <c r="B1" s="96"/>
      <c r="C1" s="96"/>
      <c r="D1" s="96"/>
    </row>
    <row r="2" spans="1:9">
      <c r="A2" s="96" t="s">
        <v>255</v>
      </c>
      <c r="B2" s="96"/>
      <c r="C2" s="96"/>
      <c r="D2" s="96"/>
    </row>
    <row r="4" spans="1:9" ht="16.5" customHeight="1">
      <c r="A4" s="94" t="s">
        <v>263</v>
      </c>
      <c r="B4" s="94"/>
      <c r="C4" s="94"/>
      <c r="D4" s="94"/>
      <c r="E4" s="94"/>
      <c r="F4" s="94"/>
      <c r="G4" s="94"/>
      <c r="H4" s="94"/>
    </row>
    <row r="5" spans="1:9" s="69" customFormat="1" ht="15" customHeight="1">
      <c r="A5" s="95" t="s">
        <v>264</v>
      </c>
      <c r="B5" s="95"/>
      <c r="C5" s="95"/>
      <c r="D5" s="95"/>
      <c r="E5" s="95"/>
      <c r="F5" s="95"/>
      <c r="G5" s="95"/>
      <c r="H5" s="95"/>
      <c r="I5" s="70"/>
    </row>
    <row r="6" spans="1:9" ht="8.25" customHeight="1"/>
    <row r="7" spans="1:9" ht="14.25" customHeight="1">
      <c r="A7" s="95" t="s">
        <v>0</v>
      </c>
      <c r="B7" s="95"/>
      <c r="C7" s="95"/>
      <c r="D7" s="95"/>
      <c r="E7" s="95"/>
      <c r="F7" s="95"/>
      <c r="G7" s="95"/>
      <c r="H7" s="95"/>
    </row>
    <row r="8" spans="1:9" ht="12" customHeight="1"/>
    <row r="9" spans="1:9" ht="13.5" customHeight="1">
      <c r="A9" s="95" t="s">
        <v>1</v>
      </c>
      <c r="B9" s="95"/>
      <c r="C9" s="95"/>
      <c r="D9" s="95"/>
      <c r="E9" s="95"/>
      <c r="F9" s="95"/>
      <c r="G9" s="95"/>
      <c r="H9" s="95"/>
    </row>
    <row r="10" spans="1:9" ht="17.25" customHeight="1"/>
    <row r="11" spans="1:9" ht="12.75" customHeight="1">
      <c r="A11" s="97" t="s">
        <v>2</v>
      </c>
      <c r="B11" s="97"/>
      <c r="C11" s="97"/>
      <c r="D11" s="97"/>
      <c r="E11" s="97"/>
      <c r="F11" s="97"/>
      <c r="G11" s="97"/>
      <c r="H11" s="97"/>
    </row>
    <row r="12" spans="1:9" ht="12.75" customHeight="1"/>
    <row r="13" spans="1:9" ht="36" customHeight="1">
      <c r="A13" s="1" t="s">
        <v>3</v>
      </c>
      <c r="B13" s="2" t="s">
        <v>4</v>
      </c>
      <c r="C13" s="2" t="s">
        <v>5</v>
      </c>
      <c r="D13" s="2" t="s">
        <v>6</v>
      </c>
      <c r="E13" s="1" t="s">
        <v>7</v>
      </c>
      <c r="F13" s="98" t="s">
        <v>8</v>
      </c>
      <c r="G13" s="98"/>
    </row>
    <row r="14" spans="1:9" ht="14.25" customHeight="1">
      <c r="A14" s="3">
        <v>1</v>
      </c>
      <c r="B14" s="3">
        <v>2</v>
      </c>
      <c r="C14" s="3">
        <v>3</v>
      </c>
      <c r="D14" s="3">
        <v>4</v>
      </c>
      <c r="E14" s="3">
        <v>5</v>
      </c>
      <c r="F14" s="99">
        <v>6</v>
      </c>
      <c r="G14" s="99"/>
    </row>
    <row r="15" spans="1:9" ht="24.75" customHeight="1">
      <c r="A15" s="29" t="s">
        <v>9</v>
      </c>
      <c r="B15" s="30">
        <f>SUM(B16:B17)</f>
        <v>1051755.8500000001</v>
      </c>
      <c r="C15" s="30">
        <v>1114287.1000000001</v>
      </c>
      <c r="D15" s="30">
        <v>1115955.06</v>
      </c>
      <c r="E15" s="30">
        <f>D15/B15*100</f>
        <v>106.10400312962366</v>
      </c>
      <c r="F15" s="100">
        <v>99.64</v>
      </c>
      <c r="G15" s="100"/>
    </row>
    <row r="16" spans="1:9" ht="24" customHeight="1">
      <c r="A16" s="6" t="s">
        <v>10</v>
      </c>
      <c r="B16" s="7">
        <v>1051755.8500000001</v>
      </c>
      <c r="C16" s="7">
        <v>1114287.1000000001</v>
      </c>
      <c r="D16" s="7">
        <v>1115955.06</v>
      </c>
      <c r="E16" s="7">
        <v>0</v>
      </c>
      <c r="F16" s="101">
        <v>99.64</v>
      </c>
      <c r="G16" s="101"/>
    </row>
    <row r="17" spans="1:8" ht="24" customHeight="1">
      <c r="A17" s="6" t="s">
        <v>11</v>
      </c>
      <c r="B17" s="7">
        <v>0</v>
      </c>
      <c r="C17" s="7">
        <v>0</v>
      </c>
      <c r="D17" s="7">
        <v>0</v>
      </c>
      <c r="E17" s="7">
        <v>0</v>
      </c>
      <c r="F17" s="101">
        <v>0</v>
      </c>
      <c r="G17" s="101"/>
    </row>
    <row r="18" spans="1:8" ht="24.75" customHeight="1">
      <c r="A18" s="29" t="s">
        <v>12</v>
      </c>
      <c r="B18" s="30">
        <f>SUM(B19:B20)</f>
        <v>1060784.29</v>
      </c>
      <c r="C18" s="30">
        <v>1116287.1000000001</v>
      </c>
      <c r="D18" s="30">
        <v>1195033.3700000001</v>
      </c>
      <c r="E18" s="30">
        <f>D18/B18*100</f>
        <v>112.65564368416506</v>
      </c>
      <c r="F18" s="100">
        <v>107.05</v>
      </c>
      <c r="G18" s="100"/>
    </row>
    <row r="19" spans="1:8" ht="24" customHeight="1">
      <c r="A19" s="6" t="s">
        <v>13</v>
      </c>
      <c r="B19" s="7">
        <v>1047710.41</v>
      </c>
      <c r="C19" s="7">
        <v>1095977.58</v>
      </c>
      <c r="D19" s="7">
        <v>1167471.71</v>
      </c>
      <c r="E19" s="7">
        <v>11566.5</v>
      </c>
      <c r="F19" s="101">
        <v>106.52</v>
      </c>
      <c r="G19" s="101"/>
    </row>
    <row r="20" spans="1:8" ht="24.75" customHeight="1">
      <c r="A20" s="6" t="s">
        <v>14</v>
      </c>
      <c r="B20" s="7">
        <v>13073.88</v>
      </c>
      <c r="C20" s="7">
        <v>20309.52</v>
      </c>
      <c r="D20" s="7">
        <v>27561.66</v>
      </c>
      <c r="E20" s="7">
        <v>0</v>
      </c>
      <c r="F20" s="101">
        <v>135.71</v>
      </c>
      <c r="G20" s="101"/>
    </row>
    <row r="21" spans="1:8" ht="24" customHeight="1">
      <c r="A21" s="29" t="s">
        <v>15</v>
      </c>
      <c r="B21" s="30">
        <f>SUM(B15-B18)</f>
        <v>-9028.4399999999441</v>
      </c>
      <c r="C21" s="30">
        <v>-2000</v>
      </c>
      <c r="D21" s="30">
        <f>SUM(D15-D18)</f>
        <v>-79078.310000000056</v>
      </c>
      <c r="E21" s="30">
        <f>D21/B21*100</f>
        <v>875.88010774840996</v>
      </c>
      <c r="F21" s="100">
        <v>4237.7299999999996</v>
      </c>
      <c r="G21" s="100"/>
    </row>
    <row r="22" spans="1:8" ht="17.25" customHeight="1"/>
    <row r="23" spans="1:8" ht="12.75" customHeight="1">
      <c r="A23" s="97" t="s">
        <v>16</v>
      </c>
      <c r="B23" s="97"/>
      <c r="C23" s="97"/>
      <c r="D23" s="97"/>
      <c r="E23" s="97"/>
      <c r="F23" s="97"/>
      <c r="G23" s="97"/>
      <c r="H23" s="97"/>
    </row>
    <row r="24" spans="1:8" ht="8.25" customHeight="1"/>
    <row r="25" spans="1:8" ht="36" customHeight="1">
      <c r="A25" s="1" t="s">
        <v>3</v>
      </c>
      <c r="B25" s="2" t="s">
        <v>4</v>
      </c>
      <c r="C25" s="2" t="s">
        <v>5</v>
      </c>
      <c r="D25" s="2" t="s">
        <v>6</v>
      </c>
      <c r="E25" s="2" t="s">
        <v>17</v>
      </c>
      <c r="F25" s="98" t="s">
        <v>8</v>
      </c>
      <c r="G25" s="98"/>
    </row>
    <row r="26" spans="1:8" ht="14.25" customHeight="1">
      <c r="A26" s="3">
        <v>1</v>
      </c>
      <c r="B26" s="3">
        <v>2</v>
      </c>
      <c r="C26" s="3">
        <v>3</v>
      </c>
      <c r="D26" s="3">
        <v>4</v>
      </c>
      <c r="E26" s="3">
        <v>5</v>
      </c>
      <c r="F26" s="99">
        <v>6</v>
      </c>
      <c r="G26" s="99"/>
    </row>
    <row r="27" spans="1:8" ht="24" customHeight="1">
      <c r="A27" s="6" t="s">
        <v>18</v>
      </c>
      <c r="B27" s="7">
        <v>0</v>
      </c>
      <c r="C27" s="7">
        <v>0</v>
      </c>
      <c r="D27" s="7">
        <v>0</v>
      </c>
      <c r="E27" s="7">
        <v>0</v>
      </c>
      <c r="F27" s="101">
        <v>0</v>
      </c>
      <c r="G27" s="101"/>
    </row>
    <row r="28" spans="1:8" ht="24" customHeight="1">
      <c r="A28" s="6" t="s">
        <v>19</v>
      </c>
      <c r="B28" s="7">
        <v>0</v>
      </c>
      <c r="C28" s="7">
        <v>0</v>
      </c>
      <c r="D28" s="7">
        <v>0</v>
      </c>
      <c r="E28" s="7">
        <v>0</v>
      </c>
      <c r="F28" s="101">
        <v>0</v>
      </c>
      <c r="G28" s="101"/>
    </row>
    <row r="29" spans="1:8" ht="24.75" customHeight="1">
      <c r="A29" s="4" t="s">
        <v>20</v>
      </c>
      <c r="B29" s="5">
        <v>0</v>
      </c>
      <c r="C29" s="5">
        <v>0</v>
      </c>
      <c r="D29" s="5">
        <v>0</v>
      </c>
      <c r="E29" s="5">
        <v>0</v>
      </c>
      <c r="F29" s="103">
        <v>0</v>
      </c>
      <c r="G29" s="103"/>
    </row>
    <row r="30" spans="1:8" ht="17.25" customHeight="1"/>
    <row r="31" spans="1:8" ht="12.75" customHeight="1">
      <c r="A31" s="97" t="s">
        <v>21</v>
      </c>
      <c r="B31" s="97"/>
      <c r="C31" s="97"/>
      <c r="D31" s="97"/>
      <c r="E31" s="97"/>
      <c r="F31" s="97"/>
      <c r="G31" s="97"/>
      <c r="H31" s="97"/>
    </row>
    <row r="32" spans="1:8" ht="6.75" customHeight="1"/>
    <row r="33" spans="1:7" ht="36.75" customHeight="1">
      <c r="A33" s="1" t="s">
        <v>3</v>
      </c>
      <c r="B33" s="2" t="s">
        <v>4</v>
      </c>
      <c r="C33" s="2" t="s">
        <v>5</v>
      </c>
      <c r="D33" s="2" t="s">
        <v>6</v>
      </c>
      <c r="E33" s="1" t="s">
        <v>7</v>
      </c>
      <c r="F33" s="98" t="s">
        <v>8</v>
      </c>
      <c r="G33" s="98"/>
    </row>
    <row r="34" spans="1:7" ht="14.25" customHeight="1">
      <c r="A34" s="3">
        <v>1</v>
      </c>
      <c r="B34" s="3">
        <v>2</v>
      </c>
      <c r="C34" s="3">
        <v>3</v>
      </c>
      <c r="D34" s="3">
        <v>4</v>
      </c>
      <c r="E34" s="3">
        <v>5</v>
      </c>
      <c r="F34" s="99">
        <v>6</v>
      </c>
      <c r="G34" s="99"/>
    </row>
    <row r="35" spans="1:7" ht="24" customHeight="1">
      <c r="A35" s="8" t="s">
        <v>22</v>
      </c>
      <c r="B35" s="9">
        <v>11336.86</v>
      </c>
      <c r="C35" s="9">
        <v>2000</v>
      </c>
      <c r="D35" s="9">
        <v>2308.42</v>
      </c>
      <c r="E35" s="9">
        <f>SUM(D35/B35)*100</f>
        <v>20.362075565897435</v>
      </c>
      <c r="F35" s="102">
        <f>D35/C35*100</f>
        <v>115.42099999999999</v>
      </c>
      <c r="G35" s="102"/>
    </row>
    <row r="36" spans="1:7" ht="24" customHeight="1">
      <c r="A36" s="4" t="s">
        <v>23</v>
      </c>
      <c r="B36" s="5">
        <v>9028.44</v>
      </c>
      <c r="C36" s="5">
        <v>2000</v>
      </c>
      <c r="D36" s="5">
        <v>-79078.31</v>
      </c>
      <c r="E36" s="5">
        <v>0</v>
      </c>
      <c r="F36" s="103">
        <v>0</v>
      </c>
      <c r="G36" s="103"/>
    </row>
    <row r="37" spans="1:7" ht="50.25" customHeight="1"/>
    <row r="38" spans="1:7" ht="25.5" customHeight="1">
      <c r="A38" s="10" t="s">
        <v>24</v>
      </c>
      <c r="B38" s="11"/>
      <c r="C38" s="11"/>
      <c r="D38" s="11"/>
      <c r="E38" s="11"/>
      <c r="F38" s="104"/>
      <c r="G38" s="104"/>
    </row>
    <row r="39" spans="1:7" ht="21" customHeight="1"/>
    <row r="40" spans="1:7" ht="68.25" customHeight="1">
      <c r="A40" s="93" t="s">
        <v>25</v>
      </c>
      <c r="B40" s="93"/>
      <c r="C40" s="93"/>
      <c r="D40" s="93"/>
      <c r="E40" s="93"/>
      <c r="F40" s="93"/>
    </row>
    <row r="41" spans="1:7">
      <c r="A41" s="69" t="s">
        <v>260</v>
      </c>
      <c r="C41" s="71" t="s">
        <v>258</v>
      </c>
      <c r="D41" s="72"/>
      <c r="E41" s="71" t="s">
        <v>259</v>
      </c>
      <c r="F41" s="72"/>
    </row>
    <row r="42" spans="1:7">
      <c r="A42" s="69" t="s">
        <v>261</v>
      </c>
      <c r="C42" s="71" t="s">
        <v>257</v>
      </c>
      <c r="D42" s="72"/>
      <c r="E42" s="71" t="s">
        <v>256</v>
      </c>
      <c r="F42" s="72"/>
    </row>
    <row r="43" spans="1:7">
      <c r="A43" s="73" t="s">
        <v>262</v>
      </c>
    </row>
  </sheetData>
  <mergeCells count="29">
    <mergeCell ref="F35:G35"/>
    <mergeCell ref="F36:G36"/>
    <mergeCell ref="F38:G38"/>
    <mergeCell ref="F28:G28"/>
    <mergeCell ref="F29:G29"/>
    <mergeCell ref="A31:H31"/>
    <mergeCell ref="F33:G33"/>
    <mergeCell ref="F34:G34"/>
    <mergeCell ref="F21:G21"/>
    <mergeCell ref="A23:H23"/>
    <mergeCell ref="F25:G25"/>
    <mergeCell ref="F26:G26"/>
    <mergeCell ref="F27:G27"/>
    <mergeCell ref="A40:F40"/>
    <mergeCell ref="A4:H4"/>
    <mergeCell ref="A5:H5"/>
    <mergeCell ref="A1:D1"/>
    <mergeCell ref="A2:D2"/>
    <mergeCell ref="A7:H7"/>
    <mergeCell ref="A9:H9"/>
    <mergeCell ref="A11:H11"/>
    <mergeCell ref="F13:G13"/>
    <mergeCell ref="F14:G14"/>
    <mergeCell ref="F15:G15"/>
    <mergeCell ref="F16:G16"/>
    <mergeCell ref="F17:G17"/>
    <mergeCell ref="F18:G18"/>
    <mergeCell ref="F19:G19"/>
    <mergeCell ref="F20:G20"/>
  </mergeCells>
  <pageMargins left="0.70866141732283472" right="0.59055118110236227" top="0.59055118110236227" bottom="0.59055118110236227" header="0.31496062992125984" footer="0.31496062992125984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K91"/>
  <sheetViews>
    <sheetView showGridLines="0" topLeftCell="A69" workbookViewId="0">
      <selection activeCell="A2" sqref="A2:G91"/>
    </sheetView>
  </sheetViews>
  <sheetFormatPr defaultRowHeight="15"/>
  <cols>
    <col min="1" max="1" width="5.42578125" customWidth="1"/>
    <col min="2" max="2" width="31.7109375" customWidth="1"/>
    <col min="3" max="3" width="16.42578125" customWidth="1"/>
    <col min="4" max="5" width="16.5703125" customWidth="1"/>
    <col min="6" max="6" width="8.85546875" customWidth="1"/>
    <col min="7" max="7" width="6.42578125" customWidth="1"/>
  </cols>
  <sheetData>
    <row r="1" spans="1:7" ht="6.75" customHeight="1"/>
    <row r="2" spans="1:7" ht="21.75" customHeight="1">
      <c r="A2" s="95" t="s">
        <v>26</v>
      </c>
      <c r="B2" s="95"/>
      <c r="C2" s="95"/>
      <c r="D2" s="95"/>
      <c r="E2" s="95"/>
      <c r="F2" s="95"/>
      <c r="G2" s="95"/>
    </row>
    <row r="3" spans="1:7" ht="12.75" customHeight="1"/>
    <row r="4" spans="1:7" ht="13.5" customHeight="1">
      <c r="A4" s="106" t="s">
        <v>27</v>
      </c>
      <c r="B4" s="106"/>
      <c r="C4" s="106"/>
      <c r="D4" s="106"/>
      <c r="E4" s="106"/>
      <c r="F4" s="106"/>
      <c r="G4" s="106"/>
    </row>
    <row r="5" spans="1:7" ht="21" customHeight="1"/>
    <row r="6" spans="1:7" ht="32.25" customHeight="1">
      <c r="A6" s="107" t="s">
        <v>3</v>
      </c>
      <c r="B6" s="107"/>
      <c r="C6" s="16" t="s">
        <v>28</v>
      </c>
      <c r="D6" s="16" t="s">
        <v>5</v>
      </c>
      <c r="E6" s="16" t="s">
        <v>29</v>
      </c>
      <c r="F6" s="17" t="s">
        <v>7</v>
      </c>
      <c r="G6" s="17" t="s">
        <v>8</v>
      </c>
    </row>
    <row r="7" spans="1:7" ht="9.75" customHeight="1">
      <c r="A7" s="105">
        <v>1</v>
      </c>
      <c r="B7" s="105"/>
      <c r="C7" s="18">
        <v>2</v>
      </c>
      <c r="D7" s="18">
        <v>3</v>
      </c>
      <c r="E7" s="18">
        <v>4</v>
      </c>
      <c r="F7" s="18">
        <v>5</v>
      </c>
      <c r="G7" s="18">
        <v>6</v>
      </c>
    </row>
    <row r="8" spans="1:7" ht="25.5" customHeight="1">
      <c r="A8" s="48"/>
      <c r="B8" s="35" t="s">
        <v>30</v>
      </c>
      <c r="C8" s="36">
        <v>1051755.8500000001</v>
      </c>
      <c r="D8" s="36">
        <v>1114287.1000000001</v>
      </c>
      <c r="E8" s="36">
        <v>1115955.06</v>
      </c>
      <c r="F8" s="49">
        <f>C8/E8*100</f>
        <v>94.247150956060906</v>
      </c>
      <c r="G8" s="37">
        <v>99.64</v>
      </c>
    </row>
    <row r="9" spans="1:7" ht="25.5" customHeight="1">
      <c r="A9" s="31" t="s">
        <v>31</v>
      </c>
      <c r="B9" s="32" t="s">
        <v>32</v>
      </c>
      <c r="C9" s="33">
        <v>1051755.8500000001</v>
      </c>
      <c r="D9" s="33">
        <v>1114287.1000000001</v>
      </c>
      <c r="E9" s="33">
        <v>1115955.06</v>
      </c>
      <c r="F9" s="50">
        <f>C9/E9*100</f>
        <v>94.247150956060906</v>
      </c>
      <c r="G9" s="34">
        <v>99.64</v>
      </c>
    </row>
    <row r="10" spans="1:7" ht="25.5" customHeight="1">
      <c r="A10" s="38" t="s">
        <v>33</v>
      </c>
      <c r="B10" s="39" t="s">
        <v>34</v>
      </c>
      <c r="C10" s="40">
        <v>962083.57</v>
      </c>
      <c r="D10" s="40">
        <v>994486.76</v>
      </c>
      <c r="E10" s="40">
        <v>989481.76</v>
      </c>
      <c r="F10" s="51">
        <f t="shared" ref="F10:F26" si="0">C10/E10*100</f>
        <v>97.231056588653033</v>
      </c>
      <c r="G10" s="41">
        <v>98.93</v>
      </c>
    </row>
    <row r="11" spans="1:7" ht="25.5" customHeight="1">
      <c r="A11" s="19" t="s">
        <v>35</v>
      </c>
      <c r="B11" s="20" t="s">
        <v>36</v>
      </c>
      <c r="C11" s="21">
        <v>951214.66</v>
      </c>
      <c r="D11" s="21">
        <v>994486.76</v>
      </c>
      <c r="E11" s="21">
        <v>983805.56</v>
      </c>
      <c r="F11" s="52"/>
      <c r="G11" s="22"/>
    </row>
    <row r="12" spans="1:7" ht="25.5" customHeight="1">
      <c r="A12" s="19" t="s">
        <v>37</v>
      </c>
      <c r="B12" s="20" t="s">
        <v>38</v>
      </c>
      <c r="C12" s="21">
        <v>937921.67</v>
      </c>
      <c r="D12" s="21">
        <v>994486.76</v>
      </c>
      <c r="E12" s="21">
        <v>983805.56</v>
      </c>
      <c r="F12" s="52"/>
      <c r="G12" s="22"/>
    </row>
    <row r="13" spans="1:7" ht="25.5" customHeight="1">
      <c r="A13" s="19" t="s">
        <v>39</v>
      </c>
      <c r="B13" s="20" t="s">
        <v>40</v>
      </c>
      <c r="C13" s="21">
        <v>13292.99</v>
      </c>
      <c r="D13" s="22"/>
      <c r="E13" s="21">
        <v>5676.2</v>
      </c>
      <c r="F13" s="52"/>
      <c r="G13" s="22"/>
    </row>
    <row r="14" spans="1:7" ht="25.5" customHeight="1">
      <c r="A14" s="38" t="s">
        <v>41</v>
      </c>
      <c r="B14" s="39" t="s">
        <v>42</v>
      </c>
      <c r="C14" s="40">
        <v>4.2699999999999996</v>
      </c>
      <c r="D14" s="40">
        <v>1.52</v>
      </c>
      <c r="E14" s="40">
        <v>1.52</v>
      </c>
      <c r="F14" s="51">
        <f t="shared" si="0"/>
        <v>280.92105263157896</v>
      </c>
      <c r="G14" s="41">
        <v>100</v>
      </c>
    </row>
    <row r="15" spans="1:7" ht="25.5" customHeight="1">
      <c r="A15" s="19" t="s">
        <v>43</v>
      </c>
      <c r="B15" s="20" t="s">
        <v>44</v>
      </c>
      <c r="C15" s="21">
        <v>4.2699999999999996</v>
      </c>
      <c r="D15" s="22">
        <v>1.52</v>
      </c>
      <c r="E15" s="21">
        <v>1.52</v>
      </c>
      <c r="F15" s="52"/>
      <c r="G15" s="22"/>
    </row>
    <row r="16" spans="1:7" ht="25.5" customHeight="1">
      <c r="A16" s="19" t="s">
        <v>45</v>
      </c>
      <c r="B16" s="20" t="s">
        <v>46</v>
      </c>
      <c r="C16" s="21">
        <v>4.2699999999999996</v>
      </c>
      <c r="D16" s="22">
        <v>1.52</v>
      </c>
      <c r="E16" s="21">
        <v>1.52</v>
      </c>
      <c r="F16" s="52"/>
      <c r="G16" s="22"/>
    </row>
    <row r="17" spans="1:7" ht="33" customHeight="1">
      <c r="A17" s="38" t="s">
        <v>47</v>
      </c>
      <c r="B17" s="39" t="s">
        <v>48</v>
      </c>
      <c r="C17" s="40">
        <v>35752.370000000003</v>
      </c>
      <c r="D17" s="40">
        <v>29168.17</v>
      </c>
      <c r="E17" s="40">
        <v>30256.98</v>
      </c>
      <c r="F17" s="51">
        <f t="shared" si="0"/>
        <v>118.16238765402231</v>
      </c>
      <c r="G17" s="41">
        <v>103.73</v>
      </c>
    </row>
    <row r="18" spans="1:7" ht="25.5" customHeight="1">
      <c r="A18" s="19" t="s">
        <v>49</v>
      </c>
      <c r="B18" s="20" t="s">
        <v>50</v>
      </c>
      <c r="C18" s="21">
        <v>35752.370000000003</v>
      </c>
      <c r="D18" s="21">
        <v>29168.17</v>
      </c>
      <c r="E18" s="21">
        <v>30256.98</v>
      </c>
      <c r="F18" s="52"/>
      <c r="G18" s="22"/>
    </row>
    <row r="19" spans="1:7" ht="25.5" customHeight="1">
      <c r="A19" s="19" t="s">
        <v>51</v>
      </c>
      <c r="B19" s="20" t="s">
        <v>52</v>
      </c>
      <c r="C19" s="21">
        <v>35752.370000000003</v>
      </c>
      <c r="D19" s="21">
        <v>29168.17</v>
      </c>
      <c r="E19" s="21">
        <v>30256.98</v>
      </c>
      <c r="F19" s="52"/>
      <c r="G19" s="22"/>
    </row>
    <row r="20" spans="1:7" ht="33" customHeight="1">
      <c r="A20" s="38" t="s">
        <v>53</v>
      </c>
      <c r="B20" s="39" t="s">
        <v>54</v>
      </c>
      <c r="C20" s="40">
        <v>6444.08</v>
      </c>
      <c r="D20" s="40">
        <v>3409.96</v>
      </c>
      <c r="E20" s="40">
        <v>3753.66</v>
      </c>
      <c r="F20" s="51">
        <f t="shared" si="0"/>
        <v>171.6745789442837</v>
      </c>
      <c r="G20" s="41">
        <v>110.08</v>
      </c>
    </row>
    <row r="21" spans="1:7" ht="25.5" customHeight="1">
      <c r="A21" s="19" t="s">
        <v>55</v>
      </c>
      <c r="B21" s="20" t="s">
        <v>56</v>
      </c>
      <c r="C21" s="21">
        <v>1567</v>
      </c>
      <c r="D21" s="21">
        <f>SUM(D22)</f>
        <v>1583.2</v>
      </c>
      <c r="E21" s="21">
        <v>1837</v>
      </c>
      <c r="F21" s="52"/>
      <c r="G21" s="22"/>
    </row>
    <row r="22" spans="1:7" ht="25.5" customHeight="1">
      <c r="A22" s="19" t="s">
        <v>57</v>
      </c>
      <c r="B22" s="20" t="s">
        <v>58</v>
      </c>
      <c r="C22" s="21">
        <v>1567</v>
      </c>
      <c r="D22" s="21">
        <v>1583.2</v>
      </c>
      <c r="E22" s="21">
        <v>1837</v>
      </c>
      <c r="F22" s="52"/>
      <c r="G22" s="22"/>
    </row>
    <row r="23" spans="1:7" ht="39" customHeight="1">
      <c r="A23" s="19" t="s">
        <v>59</v>
      </c>
      <c r="B23" s="20" t="s">
        <v>60</v>
      </c>
      <c r="C23" s="21">
        <v>4877</v>
      </c>
      <c r="D23" s="22">
        <f>SUM(D24:D25)</f>
        <v>1042</v>
      </c>
      <c r="E23" s="21">
        <v>1916.66</v>
      </c>
      <c r="F23" s="52"/>
      <c r="G23" s="22"/>
    </row>
    <row r="24" spans="1:7" ht="25.5" customHeight="1">
      <c r="A24" s="19" t="s">
        <v>61</v>
      </c>
      <c r="B24" s="20" t="s">
        <v>62</v>
      </c>
      <c r="C24" s="21">
        <v>3487.08</v>
      </c>
      <c r="D24" s="22">
        <v>892</v>
      </c>
      <c r="E24" s="21">
        <v>1591.66</v>
      </c>
      <c r="F24" s="52"/>
      <c r="G24" s="22"/>
    </row>
    <row r="25" spans="1:7" ht="25.5" customHeight="1">
      <c r="A25" s="19" t="s">
        <v>63</v>
      </c>
      <c r="B25" s="20" t="s">
        <v>64</v>
      </c>
      <c r="C25" s="21">
        <v>1390</v>
      </c>
      <c r="D25" s="22">
        <v>150</v>
      </c>
      <c r="E25" s="21">
        <v>325</v>
      </c>
      <c r="F25" s="52"/>
      <c r="G25" s="22"/>
    </row>
    <row r="26" spans="1:7" ht="25.5" customHeight="1">
      <c r="A26" s="38" t="s">
        <v>65</v>
      </c>
      <c r="B26" s="39" t="s">
        <v>66</v>
      </c>
      <c r="C26" s="40">
        <v>47424.36</v>
      </c>
      <c r="D26" s="40">
        <v>87220.69</v>
      </c>
      <c r="E26" s="40">
        <v>92461.14</v>
      </c>
      <c r="F26" s="51">
        <f t="shared" si="0"/>
        <v>51.291126196367465</v>
      </c>
      <c r="G26" s="41">
        <v>106.01</v>
      </c>
    </row>
    <row r="27" spans="1:7" ht="33" customHeight="1">
      <c r="A27" s="19" t="s">
        <v>67</v>
      </c>
      <c r="B27" s="20" t="s">
        <v>68</v>
      </c>
      <c r="C27" s="21">
        <v>47424.36</v>
      </c>
      <c r="D27" s="21">
        <f>SUM(D28:D29)</f>
        <v>87220.69</v>
      </c>
      <c r="E27" s="21">
        <v>92461.14</v>
      </c>
      <c r="F27" s="52"/>
      <c r="G27" s="22"/>
    </row>
    <row r="28" spans="1:7" ht="25.5" customHeight="1">
      <c r="A28" s="19" t="s">
        <v>69</v>
      </c>
      <c r="B28" s="20" t="s">
        <v>70</v>
      </c>
      <c r="C28" s="21">
        <v>47424.36</v>
      </c>
      <c r="D28" s="21">
        <v>75294.05</v>
      </c>
      <c r="E28" s="21">
        <v>73508.36</v>
      </c>
      <c r="F28" s="52"/>
      <c r="G28" s="22"/>
    </row>
    <row r="29" spans="1:7" ht="32.25" customHeight="1">
      <c r="A29" s="19" t="s">
        <v>71</v>
      </c>
      <c r="B29" s="20" t="s">
        <v>72</v>
      </c>
      <c r="C29" s="21">
        <v>0</v>
      </c>
      <c r="D29" s="21">
        <v>11926.64</v>
      </c>
      <c r="E29" s="21">
        <v>18952.78</v>
      </c>
      <c r="F29" s="52"/>
      <c r="G29" s="22"/>
    </row>
    <row r="30" spans="1:7" ht="32.25" customHeight="1">
      <c r="A30" s="107" t="s">
        <v>3</v>
      </c>
      <c r="B30" s="107"/>
      <c r="C30" s="16" t="s">
        <v>28</v>
      </c>
      <c r="D30" s="16" t="s">
        <v>5</v>
      </c>
      <c r="E30" s="16" t="s">
        <v>29</v>
      </c>
      <c r="F30" s="17" t="s">
        <v>7</v>
      </c>
      <c r="G30" s="17" t="s">
        <v>8</v>
      </c>
    </row>
    <row r="31" spans="1:7" ht="10.5" customHeight="1">
      <c r="A31" s="105">
        <v>1</v>
      </c>
      <c r="B31" s="105"/>
      <c r="C31" s="18">
        <v>2</v>
      </c>
      <c r="D31" s="18">
        <v>3</v>
      </c>
      <c r="E31" s="18">
        <v>4</v>
      </c>
      <c r="F31" s="18">
        <v>5</v>
      </c>
      <c r="G31" s="18">
        <v>6</v>
      </c>
    </row>
    <row r="32" spans="1:7" ht="25.5" customHeight="1">
      <c r="A32" s="48"/>
      <c r="B32" s="35" t="s">
        <v>73</v>
      </c>
      <c r="C32" s="36">
        <v>1060784.29</v>
      </c>
      <c r="D32" s="36">
        <v>1116287.1000000001</v>
      </c>
      <c r="E32" s="36">
        <v>1195033.3700000001</v>
      </c>
      <c r="F32" s="49">
        <f>E32/C32*100</f>
        <v>112.65564368416506</v>
      </c>
      <c r="G32" s="37">
        <v>107.05</v>
      </c>
    </row>
    <row r="33" spans="1:11" ht="25.5" customHeight="1">
      <c r="A33" s="31" t="s">
        <v>74</v>
      </c>
      <c r="B33" s="32" t="s">
        <v>75</v>
      </c>
      <c r="C33" s="33">
        <v>1047710.41</v>
      </c>
      <c r="D33" s="33">
        <v>1095977.58</v>
      </c>
      <c r="E33" s="33">
        <v>1167471.71</v>
      </c>
      <c r="F33" s="50">
        <f t="shared" ref="F33:F80" si="1">E33/C33*100</f>
        <v>111.43076358284918</v>
      </c>
      <c r="G33" s="34">
        <v>106.52</v>
      </c>
    </row>
    <row r="34" spans="1:11" ht="25.5" customHeight="1">
      <c r="A34" s="38" t="s">
        <v>76</v>
      </c>
      <c r="B34" s="39" t="s">
        <v>77</v>
      </c>
      <c r="C34" s="40">
        <v>897923.14</v>
      </c>
      <c r="D34" s="40">
        <v>957037.91</v>
      </c>
      <c r="E34" s="40">
        <v>1036376.67</v>
      </c>
      <c r="F34" s="51">
        <f t="shared" si="1"/>
        <v>115.41930749217578</v>
      </c>
      <c r="G34" s="41">
        <v>108.29</v>
      </c>
    </row>
    <row r="35" spans="1:11" ht="25.5" customHeight="1">
      <c r="A35" s="19" t="s">
        <v>78</v>
      </c>
      <c r="B35" s="20" t="s">
        <v>79</v>
      </c>
      <c r="C35" s="21">
        <v>742885.54</v>
      </c>
      <c r="D35" s="23">
        <v>802184.18</v>
      </c>
      <c r="E35" s="21">
        <v>864675.16</v>
      </c>
      <c r="F35" s="52"/>
      <c r="G35" s="22"/>
      <c r="K35" s="24"/>
    </row>
    <row r="36" spans="1:11" ht="25.5" customHeight="1">
      <c r="A36" s="19" t="s">
        <v>80</v>
      </c>
      <c r="B36" s="20" t="s">
        <v>81</v>
      </c>
      <c r="C36" s="21">
        <v>731864.4</v>
      </c>
      <c r="D36" s="23">
        <v>785599.18</v>
      </c>
      <c r="E36" s="21">
        <v>847025.95</v>
      </c>
      <c r="F36" s="52"/>
      <c r="G36" s="22"/>
    </row>
    <row r="37" spans="1:11" ht="25.5" customHeight="1">
      <c r="A37" s="19" t="s">
        <v>82</v>
      </c>
      <c r="B37" s="20" t="s">
        <v>83</v>
      </c>
      <c r="C37" s="21">
        <v>9801.11</v>
      </c>
      <c r="D37" s="23">
        <v>15023</v>
      </c>
      <c r="E37" s="21">
        <v>16013.71</v>
      </c>
      <c r="F37" s="52"/>
      <c r="G37" s="22"/>
    </row>
    <row r="38" spans="1:11" ht="25.5" customHeight="1">
      <c r="A38" s="19" t="s">
        <v>84</v>
      </c>
      <c r="B38" s="20" t="s">
        <v>85</v>
      </c>
      <c r="C38" s="21">
        <v>1220.03</v>
      </c>
      <c r="D38" s="23">
        <v>1562</v>
      </c>
      <c r="E38" s="21">
        <v>1635.5</v>
      </c>
      <c r="F38" s="52"/>
      <c r="G38" s="22"/>
    </row>
    <row r="39" spans="1:11" ht="25.5" customHeight="1">
      <c r="A39" s="19" t="s">
        <v>86</v>
      </c>
      <c r="B39" s="20" t="s">
        <v>87</v>
      </c>
      <c r="C39" s="21">
        <v>34627.629999999997</v>
      </c>
      <c r="D39" s="23">
        <v>25794.639999999999</v>
      </c>
      <c r="E39" s="21">
        <v>30944.5</v>
      </c>
      <c r="F39" s="52"/>
      <c r="G39" s="22"/>
    </row>
    <row r="40" spans="1:11" ht="25.5" customHeight="1">
      <c r="A40" s="19" t="s">
        <v>88</v>
      </c>
      <c r="B40" s="20" t="s">
        <v>87</v>
      </c>
      <c r="C40" s="21">
        <v>34627.629999999997</v>
      </c>
      <c r="D40" s="23">
        <v>25794.639999999999</v>
      </c>
      <c r="E40" s="21">
        <v>30944.5</v>
      </c>
      <c r="F40" s="52"/>
      <c r="G40" s="22"/>
    </row>
    <row r="41" spans="1:11" ht="25.5" customHeight="1">
      <c r="A41" s="19" t="s">
        <v>89</v>
      </c>
      <c r="B41" s="20" t="s">
        <v>90</v>
      </c>
      <c r="C41" s="21">
        <v>120409.97</v>
      </c>
      <c r="D41" s="23">
        <v>129059.09</v>
      </c>
      <c r="E41" s="21">
        <v>140757.01</v>
      </c>
      <c r="F41" s="52"/>
      <c r="G41" s="22"/>
    </row>
    <row r="42" spans="1:11" ht="25.5" customHeight="1">
      <c r="A42" s="19" t="s">
        <v>91</v>
      </c>
      <c r="B42" s="20" t="s">
        <v>92</v>
      </c>
      <c r="C42" s="21">
        <v>120409.97</v>
      </c>
      <c r="D42" s="23">
        <v>129059.09</v>
      </c>
      <c r="E42" s="21">
        <v>140757.01</v>
      </c>
      <c r="F42" s="52"/>
      <c r="G42" s="22"/>
    </row>
    <row r="43" spans="1:11" ht="25.5" customHeight="1">
      <c r="A43" s="38" t="s">
        <v>93</v>
      </c>
      <c r="B43" s="39" t="s">
        <v>94</v>
      </c>
      <c r="C43" s="40">
        <v>142527.38</v>
      </c>
      <c r="D43" s="42">
        <v>131987.6</v>
      </c>
      <c r="E43" s="40">
        <v>124596.52</v>
      </c>
      <c r="F43" s="54">
        <f t="shared" si="1"/>
        <v>87.419357599922208</v>
      </c>
      <c r="G43" s="41">
        <v>94.4</v>
      </c>
    </row>
    <row r="44" spans="1:11" ht="25.5" customHeight="1">
      <c r="A44" s="19" t="s">
        <v>95</v>
      </c>
      <c r="B44" s="20" t="s">
        <v>96</v>
      </c>
      <c r="C44" s="21">
        <v>25894.23</v>
      </c>
      <c r="D44" s="23">
        <v>23027.51</v>
      </c>
      <c r="E44" s="21">
        <v>22329.78</v>
      </c>
      <c r="F44" s="52"/>
      <c r="G44" s="22"/>
    </row>
    <row r="45" spans="1:11" ht="25.5" customHeight="1">
      <c r="A45" s="19" t="s">
        <v>97</v>
      </c>
      <c r="B45" s="20" t="s">
        <v>98</v>
      </c>
      <c r="C45" s="21">
        <v>7360.6</v>
      </c>
      <c r="D45" s="23">
        <v>5533.8</v>
      </c>
      <c r="E45" s="21">
        <v>5388.9</v>
      </c>
      <c r="F45" s="52"/>
      <c r="G45" s="22"/>
    </row>
    <row r="46" spans="1:11" ht="25.5" customHeight="1">
      <c r="A46" s="19" t="s">
        <v>99</v>
      </c>
      <c r="B46" s="20" t="s">
        <v>100</v>
      </c>
      <c r="C46" s="21">
        <v>16741.82</v>
      </c>
      <c r="D46" s="23">
        <v>16861.560000000001</v>
      </c>
      <c r="E46" s="21">
        <v>16459.73</v>
      </c>
      <c r="F46" s="52"/>
      <c r="G46" s="22"/>
    </row>
    <row r="47" spans="1:11" ht="25.5" customHeight="1">
      <c r="A47" s="19" t="s">
        <v>101</v>
      </c>
      <c r="B47" s="20" t="s">
        <v>102</v>
      </c>
      <c r="C47" s="21">
        <v>1791.81</v>
      </c>
      <c r="D47" s="23">
        <v>376.5</v>
      </c>
      <c r="E47" s="21">
        <v>296.5</v>
      </c>
      <c r="F47" s="52"/>
      <c r="G47" s="22"/>
    </row>
    <row r="48" spans="1:11" ht="25.5" customHeight="1">
      <c r="A48" s="19" t="s">
        <v>103</v>
      </c>
      <c r="B48" s="20" t="s">
        <v>104</v>
      </c>
      <c r="C48" s="21">
        <v>0</v>
      </c>
      <c r="D48" s="23">
        <v>255.65</v>
      </c>
      <c r="E48" s="21">
        <v>184.65</v>
      </c>
      <c r="F48" s="52"/>
      <c r="G48" s="22"/>
    </row>
    <row r="49" spans="1:7" ht="25.5" customHeight="1">
      <c r="A49" s="19" t="s">
        <v>105</v>
      </c>
      <c r="B49" s="20" t="s">
        <v>106</v>
      </c>
      <c r="C49" s="21">
        <v>81417.87</v>
      </c>
      <c r="D49" s="23">
        <v>85824.27</v>
      </c>
      <c r="E49" s="21">
        <v>74587.649999999994</v>
      </c>
      <c r="F49" s="52"/>
      <c r="G49" s="22"/>
    </row>
    <row r="50" spans="1:7" ht="25.5" customHeight="1">
      <c r="A50" s="19" t="s">
        <v>107</v>
      </c>
      <c r="B50" s="20" t="s">
        <v>108</v>
      </c>
      <c r="C50" s="21">
        <v>15018.23</v>
      </c>
      <c r="D50" s="23">
        <v>15853.58</v>
      </c>
      <c r="E50" s="21">
        <v>13107.64</v>
      </c>
      <c r="F50" s="52"/>
      <c r="G50" s="22"/>
    </row>
    <row r="51" spans="1:7" ht="25.5" customHeight="1">
      <c r="A51" s="19" t="s">
        <v>109</v>
      </c>
      <c r="B51" s="20" t="s">
        <v>110</v>
      </c>
      <c r="C51" s="21">
        <v>44994.400000000001</v>
      </c>
      <c r="D51" s="23">
        <v>51176.56</v>
      </c>
      <c r="E51" s="21">
        <v>45224.5</v>
      </c>
      <c r="F51" s="52"/>
      <c r="G51" s="22"/>
    </row>
    <row r="52" spans="1:7" ht="25.5" customHeight="1">
      <c r="A52" s="19" t="s">
        <v>111</v>
      </c>
      <c r="B52" s="20" t="s">
        <v>112</v>
      </c>
      <c r="C52" s="21">
        <v>16107.66</v>
      </c>
      <c r="D52" s="23">
        <v>14546.8</v>
      </c>
      <c r="E52" s="21">
        <v>12826.31</v>
      </c>
      <c r="F52" s="52"/>
      <c r="G52" s="22"/>
    </row>
    <row r="53" spans="1:7" ht="25.5" customHeight="1">
      <c r="A53" s="19" t="s">
        <v>113</v>
      </c>
      <c r="B53" s="20" t="s">
        <v>114</v>
      </c>
      <c r="C53" s="21">
        <v>4267.7700000000004</v>
      </c>
      <c r="D53" s="23">
        <v>2913.07</v>
      </c>
      <c r="E53" s="21">
        <v>1956.01</v>
      </c>
      <c r="F53" s="52"/>
      <c r="G53" s="22"/>
    </row>
    <row r="54" spans="1:7" ht="25.5" customHeight="1">
      <c r="A54" s="19" t="s">
        <v>115</v>
      </c>
      <c r="B54" s="20" t="s">
        <v>116</v>
      </c>
      <c r="C54" s="21">
        <v>966.83</v>
      </c>
      <c r="D54" s="23">
        <v>1245.3800000000001</v>
      </c>
      <c r="E54" s="21">
        <v>1384.31</v>
      </c>
      <c r="F54" s="52"/>
      <c r="G54" s="22"/>
    </row>
    <row r="55" spans="1:7" ht="25.5" customHeight="1">
      <c r="A55" s="19" t="s">
        <v>117</v>
      </c>
      <c r="B55" s="20" t="s">
        <v>118</v>
      </c>
      <c r="C55" s="21">
        <v>62.98</v>
      </c>
      <c r="D55" s="23">
        <v>88.88</v>
      </c>
      <c r="E55" s="21">
        <v>88.88</v>
      </c>
      <c r="F55" s="52"/>
      <c r="G55" s="22"/>
    </row>
    <row r="56" spans="1:7" ht="25.5" customHeight="1">
      <c r="A56" s="19" t="s">
        <v>119</v>
      </c>
      <c r="B56" s="20" t="s">
        <v>120</v>
      </c>
      <c r="C56" s="21">
        <v>30990.66</v>
      </c>
      <c r="D56" s="23">
        <v>20562.91</v>
      </c>
      <c r="E56" s="21">
        <v>22348.07</v>
      </c>
      <c r="F56" s="52"/>
      <c r="G56" s="22"/>
    </row>
    <row r="57" spans="1:7" ht="25.5" customHeight="1">
      <c r="A57" s="19" t="s">
        <v>121</v>
      </c>
      <c r="B57" s="20" t="s">
        <v>122</v>
      </c>
      <c r="C57" s="21">
        <v>1676.73</v>
      </c>
      <c r="D57" s="23">
        <v>1024.32</v>
      </c>
      <c r="E57" s="21">
        <v>1033.95</v>
      </c>
      <c r="F57" s="52"/>
      <c r="G57" s="22"/>
    </row>
    <row r="58" spans="1:7" ht="25.5" customHeight="1">
      <c r="A58" s="19" t="s">
        <v>123</v>
      </c>
      <c r="B58" s="20" t="s">
        <v>124</v>
      </c>
      <c r="C58" s="21">
        <v>2373.6</v>
      </c>
      <c r="D58" s="23">
        <v>2161.2199999999998</v>
      </c>
      <c r="E58" s="21">
        <v>3631.52</v>
      </c>
      <c r="F58" s="52"/>
      <c r="G58" s="22"/>
    </row>
    <row r="59" spans="1:7" ht="25.5" customHeight="1">
      <c r="A59" s="19" t="s">
        <v>125</v>
      </c>
      <c r="B59" s="20" t="s">
        <v>126</v>
      </c>
      <c r="C59" s="21">
        <v>722.5</v>
      </c>
      <c r="D59" s="23"/>
      <c r="E59" s="21"/>
      <c r="F59" s="52"/>
      <c r="G59" s="22"/>
    </row>
    <row r="60" spans="1:7" ht="25.5" customHeight="1">
      <c r="A60" s="19" t="s">
        <v>127</v>
      </c>
      <c r="B60" s="20" t="s">
        <v>128</v>
      </c>
      <c r="C60" s="21">
        <v>4010.57</v>
      </c>
      <c r="D60" s="23">
        <v>3249.46</v>
      </c>
      <c r="E60" s="21">
        <v>3445.99</v>
      </c>
      <c r="F60" s="52"/>
      <c r="G60" s="22"/>
    </row>
    <row r="61" spans="1:7" ht="25.5" customHeight="1">
      <c r="A61" s="19" t="s">
        <v>129</v>
      </c>
      <c r="B61" s="20" t="s">
        <v>130</v>
      </c>
      <c r="C61" s="21">
        <v>1625.32</v>
      </c>
      <c r="D61" s="23">
        <v>1665.71</v>
      </c>
      <c r="E61" s="21">
        <v>1694.61</v>
      </c>
      <c r="F61" s="52"/>
      <c r="G61" s="22"/>
    </row>
    <row r="62" spans="1:7" ht="25.5" customHeight="1">
      <c r="A62" s="19" t="s">
        <v>131</v>
      </c>
      <c r="B62" s="20" t="s">
        <v>132</v>
      </c>
      <c r="C62" s="21">
        <v>587.98</v>
      </c>
      <c r="D62" s="23">
        <v>799.03</v>
      </c>
      <c r="E62" s="21">
        <v>799.03</v>
      </c>
      <c r="F62" s="52"/>
      <c r="G62" s="22"/>
    </row>
    <row r="63" spans="1:7" ht="25.5" customHeight="1">
      <c r="A63" s="19" t="s">
        <v>133</v>
      </c>
      <c r="B63" s="20" t="s">
        <v>134</v>
      </c>
      <c r="C63" s="21">
        <v>1044.69</v>
      </c>
      <c r="D63" s="23">
        <v>586.63</v>
      </c>
      <c r="E63" s="21">
        <v>586.63</v>
      </c>
      <c r="F63" s="52"/>
      <c r="G63" s="22"/>
    </row>
    <row r="64" spans="1:7" ht="25.5" customHeight="1">
      <c r="A64" s="19" t="s">
        <v>135</v>
      </c>
      <c r="B64" s="20" t="s">
        <v>136</v>
      </c>
      <c r="C64" s="21">
        <v>2025.37</v>
      </c>
      <c r="D64" s="23">
        <v>3604.95</v>
      </c>
      <c r="E64" s="21">
        <v>3552.82</v>
      </c>
      <c r="F64" s="52"/>
      <c r="G64" s="22"/>
    </row>
    <row r="65" spans="1:7" ht="25.5" customHeight="1">
      <c r="A65" s="19" t="s">
        <v>137</v>
      </c>
      <c r="B65" s="20" t="s">
        <v>138</v>
      </c>
      <c r="C65" s="21">
        <v>16923.900000000001</v>
      </c>
      <c r="D65" s="23">
        <v>7471.59</v>
      </c>
      <c r="E65" s="21">
        <v>7603.52</v>
      </c>
      <c r="F65" s="52"/>
      <c r="G65" s="22"/>
    </row>
    <row r="66" spans="1:7" ht="25.5" customHeight="1">
      <c r="A66" s="19" t="s">
        <v>139</v>
      </c>
      <c r="B66" s="20" t="s">
        <v>140</v>
      </c>
      <c r="C66" s="21">
        <v>4224.62</v>
      </c>
      <c r="D66" s="23">
        <v>2572.91</v>
      </c>
      <c r="E66" s="21">
        <v>5331.02</v>
      </c>
      <c r="F66" s="52"/>
      <c r="G66" s="22"/>
    </row>
    <row r="67" spans="1:7" ht="25.5" customHeight="1">
      <c r="A67" s="19" t="s">
        <v>141</v>
      </c>
      <c r="B67" s="20" t="s">
        <v>142</v>
      </c>
      <c r="C67" s="21">
        <v>91.16</v>
      </c>
      <c r="D67" s="23">
        <v>29.99</v>
      </c>
      <c r="E67" s="21">
        <v>29.99</v>
      </c>
      <c r="F67" s="52"/>
      <c r="G67" s="22"/>
    </row>
    <row r="68" spans="1:7" ht="25.5" customHeight="1">
      <c r="A68" s="19" t="s">
        <v>143</v>
      </c>
      <c r="B68" s="20" t="s">
        <v>144</v>
      </c>
      <c r="C68" s="21">
        <v>163.09</v>
      </c>
      <c r="D68" s="23">
        <v>235</v>
      </c>
      <c r="E68" s="21">
        <v>235</v>
      </c>
      <c r="F68" s="52"/>
      <c r="G68" s="22"/>
    </row>
    <row r="69" spans="1:7" ht="25.5" customHeight="1">
      <c r="A69" s="19" t="s">
        <v>145</v>
      </c>
      <c r="B69" s="20" t="s">
        <v>146</v>
      </c>
      <c r="C69" s="21">
        <v>1814.52</v>
      </c>
      <c r="D69" s="23"/>
      <c r="E69" s="21">
        <v>0</v>
      </c>
      <c r="F69" s="52"/>
      <c r="G69" s="22"/>
    </row>
    <row r="70" spans="1:7" ht="25.5" customHeight="1">
      <c r="A70" s="19" t="s">
        <v>147</v>
      </c>
      <c r="B70" s="20" t="s">
        <v>140</v>
      </c>
      <c r="C70" s="21">
        <v>0</v>
      </c>
      <c r="D70" s="23">
        <v>2307.92</v>
      </c>
      <c r="E70" s="21">
        <v>5066.03</v>
      </c>
      <c r="F70" s="52"/>
      <c r="G70" s="22"/>
    </row>
    <row r="71" spans="1:7" ht="25.5" customHeight="1">
      <c r="A71" s="38" t="s">
        <v>148</v>
      </c>
      <c r="B71" s="39" t="s">
        <v>149</v>
      </c>
      <c r="C71" s="40">
        <v>797.97</v>
      </c>
      <c r="D71" s="42">
        <v>276.55</v>
      </c>
      <c r="E71" s="40">
        <v>276.55</v>
      </c>
      <c r="F71" s="51">
        <f t="shared" si="1"/>
        <v>34.656691354311562</v>
      </c>
      <c r="G71" s="41">
        <v>100</v>
      </c>
    </row>
    <row r="72" spans="1:7" ht="25.5" customHeight="1">
      <c r="A72" s="19" t="s">
        <v>150</v>
      </c>
      <c r="B72" s="20" t="s">
        <v>151</v>
      </c>
      <c r="C72" s="21">
        <v>797.97</v>
      </c>
      <c r="D72" s="23">
        <v>276.55</v>
      </c>
      <c r="E72" s="21">
        <v>276.55</v>
      </c>
      <c r="F72" s="52"/>
      <c r="G72" s="22"/>
    </row>
    <row r="73" spans="1:7" ht="25.5" customHeight="1">
      <c r="A73" s="19" t="s">
        <v>152</v>
      </c>
      <c r="B73" s="20" t="s">
        <v>153</v>
      </c>
      <c r="C73" s="21">
        <v>797.97</v>
      </c>
      <c r="D73" s="23">
        <v>276.55</v>
      </c>
      <c r="E73" s="21">
        <v>276.55</v>
      </c>
      <c r="F73" s="52"/>
      <c r="G73" s="22"/>
    </row>
    <row r="74" spans="1:7" ht="25.5" customHeight="1">
      <c r="A74" s="38" t="s">
        <v>154</v>
      </c>
      <c r="B74" s="39" t="s">
        <v>155</v>
      </c>
      <c r="C74" s="40">
        <v>6022.85</v>
      </c>
      <c r="D74" s="42">
        <v>6675.52</v>
      </c>
      <c r="E74" s="40">
        <v>6221.97</v>
      </c>
      <c r="F74" s="51">
        <f t="shared" si="1"/>
        <v>103.30607602713</v>
      </c>
      <c r="G74" s="41">
        <v>93.21</v>
      </c>
    </row>
    <row r="75" spans="1:7" ht="25.5" customHeight="1">
      <c r="A75" s="19" t="s">
        <v>156</v>
      </c>
      <c r="B75" s="20" t="s">
        <v>157</v>
      </c>
      <c r="C75" s="21">
        <v>6022.85</v>
      </c>
      <c r="D75" s="23">
        <v>6675.52</v>
      </c>
      <c r="E75" s="21">
        <v>6221.97</v>
      </c>
      <c r="F75" s="52"/>
      <c r="G75" s="22"/>
    </row>
    <row r="76" spans="1:7" ht="25.5" customHeight="1">
      <c r="A76" s="19" t="s">
        <v>158</v>
      </c>
      <c r="B76" s="20" t="s">
        <v>159</v>
      </c>
      <c r="C76" s="21">
        <v>6022.85</v>
      </c>
      <c r="D76" s="23">
        <v>6675.52</v>
      </c>
      <c r="E76" s="21">
        <v>6221.97</v>
      </c>
      <c r="F76" s="52"/>
      <c r="G76" s="22"/>
    </row>
    <row r="77" spans="1:7" ht="25.5" customHeight="1">
      <c r="A77" s="38" t="s">
        <v>160</v>
      </c>
      <c r="B77" s="43" t="s">
        <v>62</v>
      </c>
      <c r="C77" s="40">
        <v>439.07</v>
      </c>
      <c r="D77" s="44"/>
      <c r="E77" s="45"/>
      <c r="F77" s="53"/>
      <c r="G77" s="46"/>
    </row>
    <row r="78" spans="1:7" ht="25.5" customHeight="1">
      <c r="A78" s="19" t="s">
        <v>161</v>
      </c>
      <c r="B78" s="20" t="s">
        <v>162</v>
      </c>
      <c r="C78" s="21">
        <v>439.07</v>
      </c>
      <c r="D78" s="23"/>
      <c r="E78" s="21"/>
      <c r="F78" s="52"/>
      <c r="G78" s="22"/>
    </row>
    <row r="79" spans="1:7" ht="25.5" customHeight="1">
      <c r="A79" s="31" t="s">
        <v>163</v>
      </c>
      <c r="B79" s="32" t="s">
        <v>164</v>
      </c>
      <c r="C79" s="33">
        <v>13073.88</v>
      </c>
      <c r="D79" s="47">
        <v>20309.52</v>
      </c>
      <c r="E79" s="33">
        <v>27561.66</v>
      </c>
      <c r="F79" s="50">
        <f t="shared" si="1"/>
        <v>210.81469311329158</v>
      </c>
      <c r="G79" s="34">
        <v>135.71</v>
      </c>
    </row>
    <row r="80" spans="1:7" ht="25.5" customHeight="1">
      <c r="A80" s="38" t="s">
        <v>165</v>
      </c>
      <c r="B80" s="39" t="s">
        <v>166</v>
      </c>
      <c r="C80" s="40">
        <v>13073.88</v>
      </c>
      <c r="D80" s="42">
        <v>20309.52</v>
      </c>
      <c r="E80" s="40">
        <v>27561.66</v>
      </c>
      <c r="F80" s="51">
        <f t="shared" si="1"/>
        <v>210.81469311329158</v>
      </c>
      <c r="G80" s="41">
        <v>135.71</v>
      </c>
    </row>
    <row r="81" spans="1:7" ht="25.5" customHeight="1">
      <c r="A81" s="19" t="s">
        <v>167</v>
      </c>
      <c r="B81" s="20" t="s">
        <v>168</v>
      </c>
      <c r="C81" s="21">
        <v>0</v>
      </c>
      <c r="D81" s="23">
        <v>1750</v>
      </c>
      <c r="E81" s="21">
        <v>1750</v>
      </c>
      <c r="F81" s="52"/>
      <c r="G81" s="22"/>
    </row>
    <row r="82" spans="1:7" ht="25.5" customHeight="1">
      <c r="A82" s="19" t="s">
        <v>169</v>
      </c>
      <c r="B82" s="20" t="s">
        <v>170</v>
      </c>
      <c r="C82" s="21">
        <v>0</v>
      </c>
      <c r="D82" s="23">
        <v>1750</v>
      </c>
      <c r="E82" s="21">
        <v>1750</v>
      </c>
      <c r="F82" s="52"/>
      <c r="G82" s="22"/>
    </row>
    <row r="83" spans="1:7" ht="25.5" customHeight="1">
      <c r="A83" s="19" t="s">
        <v>171</v>
      </c>
      <c r="B83" s="20" t="s">
        <v>172</v>
      </c>
      <c r="C83" s="21">
        <v>6303.12</v>
      </c>
      <c r="D83" s="23">
        <v>12076.64</v>
      </c>
      <c r="E83" s="21">
        <v>19277.78</v>
      </c>
      <c r="F83" s="52"/>
      <c r="G83" s="22"/>
    </row>
    <row r="84" spans="1:7" ht="25.5" customHeight="1">
      <c r="A84" s="19" t="s">
        <v>173</v>
      </c>
      <c r="B84" s="20" t="s">
        <v>174</v>
      </c>
      <c r="C84" s="21">
        <v>6303.12</v>
      </c>
      <c r="D84" s="23"/>
      <c r="E84" s="21"/>
      <c r="F84" s="52"/>
      <c r="G84" s="22"/>
    </row>
    <row r="85" spans="1:7" ht="25.5" customHeight="1">
      <c r="A85" s="19" t="s">
        <v>175</v>
      </c>
      <c r="B85" s="20" t="s">
        <v>176</v>
      </c>
      <c r="C85" s="21">
        <v>0</v>
      </c>
      <c r="D85" s="23">
        <v>1926.64</v>
      </c>
      <c r="E85" s="21">
        <v>1926.64</v>
      </c>
      <c r="F85" s="52"/>
      <c r="G85" s="22"/>
    </row>
    <row r="86" spans="1:7" ht="25.5" customHeight="1">
      <c r="A86" s="19" t="s">
        <v>177</v>
      </c>
      <c r="B86" s="20" t="s">
        <v>178</v>
      </c>
      <c r="C86" s="21">
        <v>0</v>
      </c>
      <c r="D86" s="23">
        <v>150</v>
      </c>
      <c r="E86" s="21">
        <v>150</v>
      </c>
      <c r="F86" s="52"/>
      <c r="G86" s="22"/>
    </row>
    <row r="87" spans="1:7" ht="26.25" customHeight="1">
      <c r="A87" s="19" t="s">
        <v>179</v>
      </c>
      <c r="B87" s="20" t="s">
        <v>180</v>
      </c>
      <c r="C87" s="21">
        <v>0</v>
      </c>
      <c r="D87" s="23"/>
      <c r="E87" s="21">
        <v>175</v>
      </c>
      <c r="F87" s="52"/>
      <c r="G87" s="22"/>
    </row>
    <row r="88" spans="1:7" ht="25.5" customHeight="1">
      <c r="A88" s="19" t="s">
        <v>181</v>
      </c>
      <c r="B88" s="20" t="s">
        <v>182</v>
      </c>
      <c r="C88" s="21">
        <v>0</v>
      </c>
      <c r="D88" s="23">
        <v>10000</v>
      </c>
      <c r="E88" s="21">
        <v>17026.14</v>
      </c>
      <c r="F88" s="52"/>
      <c r="G88" s="22"/>
    </row>
    <row r="89" spans="1:7" ht="25.5" customHeight="1">
      <c r="A89" s="19" t="s">
        <v>183</v>
      </c>
      <c r="B89" s="20" t="s">
        <v>184</v>
      </c>
      <c r="C89" s="21">
        <v>6145.76</v>
      </c>
      <c r="D89" s="23">
        <v>6482.88</v>
      </c>
      <c r="E89" s="21">
        <v>6533.88</v>
      </c>
      <c r="F89" s="52"/>
      <c r="G89" s="22"/>
    </row>
    <row r="90" spans="1:7" ht="25.5" customHeight="1">
      <c r="A90" s="19" t="s">
        <v>185</v>
      </c>
      <c r="B90" s="20" t="s">
        <v>186</v>
      </c>
      <c r="C90" s="21">
        <v>6145.76</v>
      </c>
      <c r="D90" s="23">
        <v>6482.88</v>
      </c>
      <c r="E90" s="21">
        <v>6533.88</v>
      </c>
      <c r="F90" s="52"/>
      <c r="G90" s="22"/>
    </row>
    <row r="91" spans="1:7" ht="25.5" customHeight="1"/>
  </sheetData>
  <mergeCells count="6">
    <mergeCell ref="A31:B31"/>
    <mergeCell ref="A2:G2"/>
    <mergeCell ref="A4:G4"/>
    <mergeCell ref="A6:B6"/>
    <mergeCell ref="A7:B7"/>
    <mergeCell ref="A30:B30"/>
  </mergeCells>
  <pageMargins left="0.57480317354202304" right="0.33464565873146102" top="0.75" bottom="0.590551197528839" header="0.3" footer="0.3"/>
  <pageSetup paperSize="9" scale="9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G36"/>
  <sheetViews>
    <sheetView showGridLines="0" topLeftCell="A13" workbookViewId="0">
      <selection sqref="A1:G37"/>
    </sheetView>
  </sheetViews>
  <sheetFormatPr defaultRowHeight="15"/>
  <cols>
    <col min="1" max="1" width="4.5703125" customWidth="1"/>
    <col min="2" max="2" width="24.42578125" customWidth="1"/>
    <col min="3" max="3" width="17.5703125" customWidth="1"/>
    <col min="4" max="5" width="17.7109375" customWidth="1"/>
    <col min="6" max="6" width="7.42578125" customWidth="1"/>
    <col min="7" max="7" width="6.28515625" customWidth="1"/>
  </cols>
  <sheetData>
    <row r="1" spans="1:7" ht="15" customHeight="1">
      <c r="A1" s="108" t="s">
        <v>187</v>
      </c>
      <c r="B1" s="108"/>
      <c r="C1" s="108"/>
      <c r="D1" s="108"/>
      <c r="E1" s="108"/>
      <c r="F1" s="108"/>
      <c r="G1" s="108"/>
    </row>
    <row r="2" spans="1:7" ht="1.5" customHeight="1"/>
    <row r="3" spans="1:7" ht="15" customHeight="1">
      <c r="A3" s="109" t="s">
        <v>188</v>
      </c>
      <c r="B3" s="109"/>
      <c r="C3" s="109"/>
      <c r="D3" s="109"/>
      <c r="E3" s="109"/>
      <c r="F3" s="109"/>
      <c r="G3" s="109"/>
    </row>
    <row r="4" spans="1:7" ht="11.25" customHeight="1"/>
    <row r="5" spans="1:7" ht="27.75" customHeight="1">
      <c r="A5" s="107" t="s">
        <v>3</v>
      </c>
      <c r="B5" s="107"/>
      <c r="C5" s="16" t="s">
        <v>189</v>
      </c>
      <c r="D5" s="16" t="s">
        <v>190</v>
      </c>
      <c r="E5" s="16" t="s">
        <v>191</v>
      </c>
      <c r="F5" s="16" t="s">
        <v>192</v>
      </c>
      <c r="G5" s="16" t="s">
        <v>8</v>
      </c>
    </row>
    <row r="6" spans="1:7" ht="11.25" customHeight="1">
      <c r="A6" s="105">
        <v>1</v>
      </c>
      <c r="B6" s="105"/>
      <c r="C6" s="18">
        <v>2</v>
      </c>
      <c r="D6" s="18">
        <v>3</v>
      </c>
      <c r="E6" s="18">
        <v>4</v>
      </c>
      <c r="F6" s="18">
        <v>5</v>
      </c>
      <c r="G6" s="18">
        <v>6</v>
      </c>
    </row>
    <row r="7" spans="1:7" ht="25.5" customHeight="1">
      <c r="A7" s="48"/>
      <c r="B7" s="35" t="s">
        <v>30</v>
      </c>
      <c r="C7" s="36">
        <f>SUM(C8,C10,C12,C15,C18)</f>
        <v>1051755.8500000001</v>
      </c>
      <c r="D7" s="36">
        <v>1114287.1000000001</v>
      </c>
      <c r="E7" s="36">
        <v>1115955.06</v>
      </c>
      <c r="F7" s="49">
        <f>E7/C7*100</f>
        <v>106.10400312962366</v>
      </c>
      <c r="G7" s="37">
        <v>99.64</v>
      </c>
    </row>
    <row r="8" spans="1:7" ht="25.5" customHeight="1">
      <c r="A8" s="56" t="s">
        <v>193</v>
      </c>
      <c r="B8" s="57" t="s">
        <v>194</v>
      </c>
      <c r="C8" s="58">
        <f>SUM(C9)</f>
        <v>1607.66</v>
      </c>
      <c r="D8" s="58">
        <v>4794.74</v>
      </c>
      <c r="E8" s="58">
        <v>4711.2700000000004</v>
      </c>
      <c r="F8" s="50">
        <f t="shared" ref="F8:F19" si="0">E8/C8*100</f>
        <v>293.05139146336916</v>
      </c>
      <c r="G8" s="58">
        <v>98.26</v>
      </c>
    </row>
    <row r="9" spans="1:7" ht="25.5" customHeight="1">
      <c r="A9" s="19" t="s">
        <v>195</v>
      </c>
      <c r="B9" s="20" t="s">
        <v>194</v>
      </c>
      <c r="C9" s="21">
        <v>1607.66</v>
      </c>
      <c r="D9" s="21">
        <v>4794.74</v>
      </c>
      <c r="E9" s="21">
        <v>4711.2700000000004</v>
      </c>
      <c r="F9" s="55">
        <f t="shared" si="0"/>
        <v>293.05139146336916</v>
      </c>
      <c r="G9" s="21">
        <v>98.26</v>
      </c>
    </row>
    <row r="10" spans="1:7" ht="25.5" customHeight="1">
      <c r="A10" s="56" t="s">
        <v>74</v>
      </c>
      <c r="B10" s="57" t="s">
        <v>196</v>
      </c>
      <c r="C10" s="58">
        <f>SUM(C11)</f>
        <v>1571.27</v>
      </c>
      <c r="D10" s="58">
        <v>1584.72</v>
      </c>
      <c r="E10" s="58">
        <v>1838.52</v>
      </c>
      <c r="F10" s="50">
        <f t="shared" si="0"/>
        <v>117.00853449757203</v>
      </c>
      <c r="G10" s="58">
        <v>116.02</v>
      </c>
    </row>
    <row r="11" spans="1:7" ht="25.5" customHeight="1">
      <c r="A11" s="19" t="s">
        <v>76</v>
      </c>
      <c r="B11" s="20" t="s">
        <v>197</v>
      </c>
      <c r="C11" s="21">
        <v>1571.27</v>
      </c>
      <c r="D11" s="21">
        <v>1584.72</v>
      </c>
      <c r="E11" s="21">
        <v>1838.52</v>
      </c>
      <c r="F11" s="55">
        <f t="shared" si="0"/>
        <v>117.00853449757203</v>
      </c>
      <c r="G11" s="21">
        <v>116.02</v>
      </c>
    </row>
    <row r="12" spans="1:7" ht="25.5" customHeight="1">
      <c r="A12" s="56" t="s">
        <v>163</v>
      </c>
      <c r="B12" s="57" t="s">
        <v>198</v>
      </c>
      <c r="C12" s="58">
        <f>SUM(C13:C14)</f>
        <v>81569.070000000007</v>
      </c>
      <c r="D12" s="58">
        <v>84817.31</v>
      </c>
      <c r="E12" s="58">
        <v>91468.28</v>
      </c>
      <c r="F12" s="50">
        <f t="shared" si="0"/>
        <v>112.13598487760126</v>
      </c>
      <c r="G12" s="58">
        <v>107.84</v>
      </c>
    </row>
    <row r="13" spans="1:7" ht="25.5" customHeight="1">
      <c r="A13" s="19" t="s">
        <v>199</v>
      </c>
      <c r="B13" s="20" t="s">
        <v>198</v>
      </c>
      <c r="C13" s="21">
        <v>35752.370000000003</v>
      </c>
      <c r="D13" s="21">
        <v>29168.17</v>
      </c>
      <c r="E13" s="21">
        <v>30256.98</v>
      </c>
      <c r="F13" s="55">
        <f t="shared" si="0"/>
        <v>84.629298701037158</v>
      </c>
      <c r="G13" s="21">
        <v>103.73</v>
      </c>
    </row>
    <row r="14" spans="1:7" ht="25.5" customHeight="1">
      <c r="A14" s="19" t="s">
        <v>200</v>
      </c>
      <c r="B14" s="20" t="s">
        <v>201</v>
      </c>
      <c r="C14" s="21">
        <v>45816.7</v>
      </c>
      <c r="D14" s="21">
        <v>55649.14</v>
      </c>
      <c r="E14" s="21">
        <v>61211.3</v>
      </c>
      <c r="F14" s="55">
        <f t="shared" si="0"/>
        <v>133.60041207681917</v>
      </c>
      <c r="G14" s="21">
        <v>110</v>
      </c>
    </row>
    <row r="15" spans="1:7" ht="25.5" customHeight="1">
      <c r="A15" s="56" t="s">
        <v>202</v>
      </c>
      <c r="B15" s="57" t="s">
        <v>203</v>
      </c>
      <c r="C15" s="58">
        <f>SUM(C16:C17)</f>
        <v>962130.77</v>
      </c>
      <c r="D15" s="58">
        <v>1021263.57</v>
      </c>
      <c r="E15" s="58">
        <v>1010344.13</v>
      </c>
      <c r="F15" s="50">
        <f t="shared" si="0"/>
        <v>105.01110259679149</v>
      </c>
      <c r="G15" s="58">
        <v>98.93</v>
      </c>
    </row>
    <row r="16" spans="1:7" ht="25.5" customHeight="1">
      <c r="A16" s="19" t="s">
        <v>204</v>
      </c>
      <c r="B16" s="20" t="s">
        <v>205</v>
      </c>
      <c r="C16" s="21">
        <v>10868.91</v>
      </c>
      <c r="D16" s="21">
        <v>26776.81</v>
      </c>
      <c r="E16" s="21">
        <v>26538.57</v>
      </c>
      <c r="F16" s="55">
        <f t="shared" si="0"/>
        <v>244.16956254122999</v>
      </c>
      <c r="G16" s="21">
        <v>99.11</v>
      </c>
    </row>
    <row r="17" spans="1:7" ht="25.5" customHeight="1">
      <c r="A17" s="19" t="s">
        <v>206</v>
      </c>
      <c r="B17" s="20" t="s">
        <v>207</v>
      </c>
      <c r="C17" s="21">
        <v>951261.86</v>
      </c>
      <c r="D17" s="21">
        <v>994486.76</v>
      </c>
      <c r="E17" s="21">
        <v>989481.76</v>
      </c>
      <c r="F17" s="55">
        <f t="shared" si="0"/>
        <v>104.01781061631125</v>
      </c>
      <c r="G17" s="21">
        <v>98.93</v>
      </c>
    </row>
    <row r="18" spans="1:7" ht="25.5" customHeight="1">
      <c r="A18" s="56" t="s">
        <v>31</v>
      </c>
      <c r="B18" s="57" t="s">
        <v>208</v>
      </c>
      <c r="C18" s="58">
        <v>4877.08</v>
      </c>
      <c r="D18" s="58">
        <v>1826.76</v>
      </c>
      <c r="E18" s="58">
        <v>1916.66</v>
      </c>
      <c r="F18" s="50">
        <f t="shared" si="0"/>
        <v>39.299334847900795</v>
      </c>
      <c r="G18" s="58">
        <v>104.92</v>
      </c>
    </row>
    <row r="19" spans="1:7" ht="25.5" customHeight="1">
      <c r="A19" s="19" t="s">
        <v>209</v>
      </c>
      <c r="B19" s="20" t="s">
        <v>210</v>
      </c>
      <c r="C19" s="21">
        <v>4877.08</v>
      </c>
      <c r="D19" s="21">
        <v>1826.76</v>
      </c>
      <c r="E19" s="21">
        <v>1916.66</v>
      </c>
      <c r="F19" s="55">
        <f t="shared" si="0"/>
        <v>39.299334847900795</v>
      </c>
      <c r="G19" s="21">
        <v>104.92</v>
      </c>
    </row>
    <row r="20" spans="1:7" ht="15.75" customHeight="1">
      <c r="A20" s="109" t="s">
        <v>188</v>
      </c>
      <c r="B20" s="109"/>
      <c r="C20" s="109"/>
      <c r="D20" s="109"/>
      <c r="E20" s="109"/>
      <c r="F20" s="109"/>
      <c r="G20" s="109"/>
    </row>
    <row r="21" spans="1:7" ht="10.5" customHeight="1"/>
    <row r="22" spans="1:7" ht="27.75" customHeight="1">
      <c r="A22" s="107" t="s">
        <v>3</v>
      </c>
      <c r="B22" s="107"/>
      <c r="C22" s="16" t="s">
        <v>189</v>
      </c>
      <c r="D22" s="16" t="s">
        <v>190</v>
      </c>
      <c r="E22" s="16" t="s">
        <v>191</v>
      </c>
      <c r="F22" s="16" t="s">
        <v>192</v>
      </c>
      <c r="G22" s="16" t="s">
        <v>8</v>
      </c>
    </row>
    <row r="23" spans="1:7" ht="11.25" customHeight="1">
      <c r="A23" s="105">
        <v>1</v>
      </c>
      <c r="B23" s="105"/>
      <c r="C23" s="18">
        <v>2</v>
      </c>
      <c r="D23" s="18">
        <v>3</v>
      </c>
      <c r="E23" s="18">
        <v>4</v>
      </c>
      <c r="F23" s="18">
        <v>5</v>
      </c>
      <c r="G23" s="18">
        <v>6</v>
      </c>
    </row>
    <row r="24" spans="1:7" ht="25.5" customHeight="1">
      <c r="A24" s="48"/>
      <c r="B24" s="35" t="s">
        <v>73</v>
      </c>
      <c r="C24" s="36">
        <f>SUM(C25,C27,C29,C32,C35)</f>
        <v>1060784.29</v>
      </c>
      <c r="D24" s="36">
        <v>1116287.1000000001</v>
      </c>
      <c r="E24" s="36">
        <v>1195033.3700000001</v>
      </c>
      <c r="F24" s="49">
        <f>E24/C24*100</f>
        <v>112.65564368416506</v>
      </c>
      <c r="G24" s="37">
        <v>107.05</v>
      </c>
    </row>
    <row r="25" spans="1:7" ht="25.5" customHeight="1">
      <c r="A25" s="56" t="s">
        <v>193</v>
      </c>
      <c r="B25" s="57" t="s">
        <v>194</v>
      </c>
      <c r="C25" s="58">
        <f>SUM(C26)</f>
        <v>2766.66</v>
      </c>
      <c r="D25" s="58">
        <v>4794.74</v>
      </c>
      <c r="E25" s="58">
        <v>4641.8599999999997</v>
      </c>
      <c r="F25" s="50">
        <f t="shared" ref="F25:F36" si="1">E25/C25*100</f>
        <v>167.77847657464235</v>
      </c>
      <c r="G25" s="58">
        <v>96.81</v>
      </c>
    </row>
    <row r="26" spans="1:7" ht="25.5" customHeight="1">
      <c r="A26" s="19" t="s">
        <v>195</v>
      </c>
      <c r="B26" s="20" t="s">
        <v>194</v>
      </c>
      <c r="C26" s="21">
        <v>2766.66</v>
      </c>
      <c r="D26" s="21">
        <v>4794.74</v>
      </c>
      <c r="E26" s="21">
        <v>4641.8599999999997</v>
      </c>
      <c r="F26" s="55">
        <f t="shared" si="1"/>
        <v>167.77847657464235</v>
      </c>
      <c r="G26" s="21">
        <v>96.81</v>
      </c>
    </row>
    <row r="27" spans="1:7" ht="25.5" customHeight="1">
      <c r="A27" s="56" t="s">
        <v>74</v>
      </c>
      <c r="B27" s="57" t="s">
        <v>196</v>
      </c>
      <c r="C27" s="58">
        <f>SUM(C28)</f>
        <v>4238.3</v>
      </c>
      <c r="D27" s="58">
        <v>1584.72</v>
      </c>
      <c r="E27" s="58">
        <v>1684.46</v>
      </c>
      <c r="F27" s="50">
        <f t="shared" si="1"/>
        <v>39.743765188872899</v>
      </c>
      <c r="G27" s="58">
        <v>106.29</v>
      </c>
    </row>
    <row r="28" spans="1:7" ht="25.5" customHeight="1">
      <c r="A28" s="19" t="s">
        <v>76</v>
      </c>
      <c r="B28" s="20" t="s">
        <v>197</v>
      </c>
      <c r="C28" s="21">
        <v>4238.3</v>
      </c>
      <c r="D28" s="21">
        <v>1584.72</v>
      </c>
      <c r="E28" s="21">
        <v>1684.46</v>
      </c>
      <c r="F28" s="55">
        <f t="shared" si="1"/>
        <v>39.743765188872899</v>
      </c>
      <c r="G28" s="21">
        <v>106.29</v>
      </c>
    </row>
    <row r="29" spans="1:7" ht="25.5" customHeight="1">
      <c r="A29" s="56" t="s">
        <v>163</v>
      </c>
      <c r="B29" s="57" t="s">
        <v>198</v>
      </c>
      <c r="C29" s="58">
        <f>SUM(C30:C31)</f>
        <v>87783.69</v>
      </c>
      <c r="D29" s="58">
        <v>84817.31</v>
      </c>
      <c r="E29" s="58">
        <v>91827.95</v>
      </c>
      <c r="F29" s="50">
        <f t="shared" si="1"/>
        <v>104.60707450324769</v>
      </c>
      <c r="G29" s="58">
        <v>108.27</v>
      </c>
    </row>
    <row r="30" spans="1:7" ht="25.5" customHeight="1">
      <c r="A30" s="19" t="s">
        <v>199</v>
      </c>
      <c r="B30" s="20" t="s">
        <v>198</v>
      </c>
      <c r="C30" s="21">
        <v>31681.200000000001</v>
      </c>
      <c r="D30" s="21">
        <v>29168.17</v>
      </c>
      <c r="E30" s="21">
        <v>29220.63</v>
      </c>
      <c r="F30" s="55">
        <f t="shared" si="1"/>
        <v>92.23334343396084</v>
      </c>
      <c r="G30" s="21">
        <v>100.18</v>
      </c>
    </row>
    <row r="31" spans="1:7" ht="25.5" customHeight="1">
      <c r="A31" s="19" t="s">
        <v>200</v>
      </c>
      <c r="B31" s="20" t="s">
        <v>201</v>
      </c>
      <c r="C31" s="21">
        <v>56102.49</v>
      </c>
      <c r="D31" s="21">
        <v>55649.14</v>
      </c>
      <c r="E31" s="21">
        <v>62607.32</v>
      </c>
      <c r="F31" s="55">
        <f t="shared" si="1"/>
        <v>111.59454776427926</v>
      </c>
      <c r="G31" s="21">
        <v>112.5</v>
      </c>
    </row>
    <row r="32" spans="1:7" ht="25.5" customHeight="1">
      <c r="A32" s="56" t="s">
        <v>202</v>
      </c>
      <c r="B32" s="57" t="s">
        <v>203</v>
      </c>
      <c r="C32" s="58">
        <f>SUM(C33:C34)</f>
        <v>962066.89</v>
      </c>
      <c r="D32" s="58">
        <v>1023263.57</v>
      </c>
      <c r="E32" s="58">
        <v>1095478.04</v>
      </c>
      <c r="F32" s="50">
        <f t="shared" si="1"/>
        <v>113.86713869760136</v>
      </c>
      <c r="G32" s="58">
        <v>107.06</v>
      </c>
    </row>
    <row r="33" spans="1:7" ht="25.5" customHeight="1">
      <c r="A33" s="19" t="s">
        <v>204</v>
      </c>
      <c r="B33" s="20" t="s">
        <v>205</v>
      </c>
      <c r="C33" s="21">
        <v>14094.61</v>
      </c>
      <c r="D33" s="21">
        <v>26776.81</v>
      </c>
      <c r="E33" s="21">
        <v>26737.38</v>
      </c>
      <c r="F33" s="55">
        <f t="shared" si="1"/>
        <v>189.69932477734397</v>
      </c>
      <c r="G33" s="21">
        <v>99.85</v>
      </c>
    </row>
    <row r="34" spans="1:7" ht="25.5" customHeight="1">
      <c r="A34" s="19" t="s">
        <v>206</v>
      </c>
      <c r="B34" s="20" t="s">
        <v>207</v>
      </c>
      <c r="C34" s="21">
        <v>947972.28</v>
      </c>
      <c r="D34" s="21">
        <v>996486.76</v>
      </c>
      <c r="E34" s="21">
        <v>1068740.6599999999</v>
      </c>
      <c r="F34" s="55">
        <f t="shared" si="1"/>
        <v>112.73965310462452</v>
      </c>
      <c r="G34" s="21">
        <v>107.25</v>
      </c>
    </row>
    <row r="35" spans="1:7" ht="25.5" customHeight="1">
      <c r="A35" s="56" t="s">
        <v>31</v>
      </c>
      <c r="B35" s="57" t="s">
        <v>208</v>
      </c>
      <c r="C35" s="58">
        <f>SUM(C36)</f>
        <v>3928.75</v>
      </c>
      <c r="D35" s="58">
        <v>1826.76</v>
      </c>
      <c r="E35" s="58">
        <v>1401.06</v>
      </c>
      <c r="F35" s="50">
        <f t="shared" si="1"/>
        <v>35.661724467069675</v>
      </c>
      <c r="G35" s="58">
        <v>76.7</v>
      </c>
    </row>
    <row r="36" spans="1:7" ht="25.5" customHeight="1">
      <c r="A36" s="19" t="s">
        <v>209</v>
      </c>
      <c r="B36" s="20" t="s">
        <v>210</v>
      </c>
      <c r="C36" s="21">
        <v>3928.75</v>
      </c>
      <c r="D36" s="21">
        <v>1826.76</v>
      </c>
      <c r="E36" s="21">
        <v>1401.06</v>
      </c>
      <c r="F36" s="55">
        <f t="shared" si="1"/>
        <v>35.661724467069675</v>
      </c>
      <c r="G36" s="21">
        <v>76.7</v>
      </c>
    </row>
  </sheetData>
  <mergeCells count="7">
    <mergeCell ref="A22:B22"/>
    <mergeCell ref="A23:B23"/>
    <mergeCell ref="A1:G1"/>
    <mergeCell ref="A3:G3"/>
    <mergeCell ref="A5:B5"/>
    <mergeCell ref="A6:B6"/>
    <mergeCell ref="A20:G20"/>
  </mergeCells>
  <pageMargins left="0.66535431146621704" right="0.61417323350906405" top="0.590551197528839" bottom="0.590551197528839" header="0.3" footer="0.3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F9"/>
  <sheetViews>
    <sheetView showGridLines="0" workbookViewId="0">
      <selection sqref="A1:F11"/>
    </sheetView>
  </sheetViews>
  <sheetFormatPr defaultRowHeight="15"/>
  <cols>
    <col min="1" max="1" width="37.7109375" customWidth="1"/>
    <col min="2" max="2" width="16.42578125" customWidth="1"/>
    <col min="3" max="3" width="16.5703125" customWidth="1"/>
    <col min="4" max="4" width="16.42578125" customWidth="1"/>
    <col min="5" max="5" width="8" customWidth="1"/>
    <col min="6" max="6" width="6.85546875" customWidth="1"/>
  </cols>
  <sheetData>
    <row r="1" spans="1:6" ht="15" customHeight="1">
      <c r="A1" s="97" t="s">
        <v>211</v>
      </c>
      <c r="B1" s="97"/>
      <c r="C1" s="97"/>
      <c r="D1" s="97"/>
      <c r="E1" s="97"/>
      <c r="F1" s="97"/>
    </row>
    <row r="2" spans="1:6" ht="12.75" customHeight="1"/>
    <row r="3" spans="1:6" ht="32.25" customHeight="1">
      <c r="A3" s="15" t="s">
        <v>3</v>
      </c>
      <c r="B3" s="16" t="s">
        <v>212</v>
      </c>
      <c r="C3" s="16" t="s">
        <v>5</v>
      </c>
      <c r="D3" s="16" t="s">
        <v>213</v>
      </c>
      <c r="E3" s="16" t="s">
        <v>17</v>
      </c>
      <c r="F3" s="16" t="s">
        <v>214</v>
      </c>
    </row>
    <row r="4" spans="1:6" ht="11.25" customHeight="1">
      <c r="A4" s="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</row>
    <row r="5" spans="1:6" ht="18" customHeight="1">
      <c r="A5" s="61" t="s">
        <v>73</v>
      </c>
      <c r="B5" s="62">
        <v>1060784.29</v>
      </c>
      <c r="C5" s="62">
        <v>1116287.1000000001</v>
      </c>
      <c r="D5" s="62">
        <v>1195033.3700000001</v>
      </c>
      <c r="E5" s="62">
        <f>D5/B5*100</f>
        <v>112.65564368416506</v>
      </c>
      <c r="F5" s="62">
        <v>107.05</v>
      </c>
    </row>
    <row r="6" spans="1:6" ht="18.75" customHeight="1">
      <c r="A6" s="59" t="s">
        <v>215</v>
      </c>
      <c r="B6" s="60">
        <v>1060784.29</v>
      </c>
      <c r="C6" s="60">
        <v>1116287.1000000001</v>
      </c>
      <c r="D6" s="60">
        <v>1195033.3700000001</v>
      </c>
      <c r="E6" s="60">
        <f>D6/B6*100</f>
        <v>112.65564368416506</v>
      </c>
      <c r="F6" s="60">
        <v>107.05</v>
      </c>
    </row>
    <row r="7" spans="1:6" ht="18" customHeight="1">
      <c r="A7" s="25" t="s">
        <v>216</v>
      </c>
      <c r="B7" s="26">
        <v>1017793.63</v>
      </c>
      <c r="C7" s="26">
        <v>1073796.92</v>
      </c>
      <c r="D7" s="26">
        <v>1145709.3600000001</v>
      </c>
      <c r="E7" s="26">
        <f>D7/B7*100</f>
        <v>112.56794366064172</v>
      </c>
      <c r="F7" s="26">
        <v>106.7</v>
      </c>
    </row>
    <row r="8" spans="1:6" ht="18" customHeight="1">
      <c r="A8" s="25" t="s">
        <v>217</v>
      </c>
      <c r="B8" s="26">
        <v>42990.66</v>
      </c>
      <c r="C8" s="26">
        <v>41979.65</v>
      </c>
      <c r="D8" s="26">
        <v>48960.98</v>
      </c>
      <c r="E8" s="26"/>
      <c r="F8" s="26">
        <v>116.63</v>
      </c>
    </row>
    <row r="9" spans="1:6" ht="18" customHeight="1">
      <c r="A9" s="25" t="s">
        <v>218</v>
      </c>
      <c r="B9" s="26"/>
      <c r="C9" s="26">
        <v>510.53</v>
      </c>
      <c r="D9" s="26">
        <v>363.03</v>
      </c>
      <c r="E9" s="26"/>
      <c r="F9" s="26">
        <v>71.11</v>
      </c>
    </row>
  </sheetData>
  <mergeCells count="1">
    <mergeCell ref="A1:F1"/>
  </mergeCells>
  <pageMargins left="0.57480317354202304" right="0.33464565873146102" top="0.75" bottom="1" header="0.3" footer="0.3"/>
  <pageSetup paperSize="9" scale="9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L177"/>
  <sheetViews>
    <sheetView showGridLines="0" topLeftCell="A55" workbookViewId="0">
      <selection activeCell="T13" sqref="T13"/>
    </sheetView>
  </sheetViews>
  <sheetFormatPr defaultRowHeight="15"/>
  <cols>
    <col min="1" max="1" width="0.28515625" customWidth="1"/>
    <col min="2" max="2" width="19.7109375" customWidth="1"/>
    <col min="3" max="3" width="35.140625" customWidth="1"/>
    <col min="4" max="4" width="15.85546875" customWidth="1"/>
    <col min="5" max="5" width="16" customWidth="1"/>
    <col min="6" max="6" width="7.42578125" customWidth="1"/>
    <col min="7" max="7" width="0.28515625" customWidth="1"/>
  </cols>
  <sheetData>
    <row r="1" spans="1:12" ht="42" customHeight="1">
      <c r="B1" s="94" t="s">
        <v>219</v>
      </c>
      <c r="C1" s="94"/>
      <c r="D1" s="94"/>
      <c r="E1" s="94"/>
      <c r="F1" s="94"/>
      <c r="G1" s="94"/>
    </row>
    <row r="2" spans="1:12" ht="20.25" customHeight="1"/>
    <row r="3" spans="1:12" ht="27.75" customHeight="1">
      <c r="A3" s="107" t="s">
        <v>3</v>
      </c>
      <c r="B3" s="107"/>
      <c r="C3" s="107"/>
      <c r="D3" s="16" t="s">
        <v>5</v>
      </c>
      <c r="E3" s="16" t="s">
        <v>213</v>
      </c>
      <c r="F3" s="16" t="s">
        <v>220</v>
      </c>
    </row>
    <row r="4" spans="1:12" ht="15.75" customHeight="1">
      <c r="A4" s="114">
        <v>1</v>
      </c>
      <c r="B4" s="114"/>
      <c r="C4" s="114"/>
      <c r="D4" s="12">
        <v>2</v>
      </c>
      <c r="E4" s="12">
        <v>3</v>
      </c>
      <c r="F4" s="12">
        <v>4</v>
      </c>
    </row>
    <row r="5" spans="1:12" ht="16.5" customHeight="1">
      <c r="A5" s="115" t="s">
        <v>221</v>
      </c>
      <c r="B5" s="115"/>
      <c r="C5" s="115"/>
      <c r="D5" s="62">
        <v>1116287.1000000001</v>
      </c>
      <c r="E5" s="62">
        <v>1195033.3700000001</v>
      </c>
      <c r="F5" s="62">
        <v>107.05</v>
      </c>
    </row>
    <row r="6" spans="1:12" ht="25.5" customHeight="1">
      <c r="A6" s="113" t="s">
        <v>222</v>
      </c>
      <c r="B6" s="113"/>
      <c r="C6" s="67" t="s">
        <v>223</v>
      </c>
      <c r="D6" s="68">
        <v>87220.69</v>
      </c>
      <c r="E6" s="68">
        <v>93986.559999999998</v>
      </c>
      <c r="F6" s="68">
        <v>107.76</v>
      </c>
    </row>
    <row r="7" spans="1:12" ht="25.5" customHeight="1">
      <c r="A7" s="113" t="s">
        <v>224</v>
      </c>
      <c r="B7" s="113"/>
      <c r="C7" s="67" t="s">
        <v>194</v>
      </c>
      <c r="D7" s="68">
        <v>4794.74</v>
      </c>
      <c r="E7" s="68">
        <v>4641.8599999999997</v>
      </c>
      <c r="F7" s="68">
        <v>96.81</v>
      </c>
    </row>
    <row r="8" spans="1:12" ht="25.5" customHeight="1">
      <c r="A8" s="113" t="s">
        <v>225</v>
      </c>
      <c r="B8" s="113"/>
      <c r="C8" s="67" t="s">
        <v>198</v>
      </c>
      <c r="D8" s="68">
        <v>55649.14</v>
      </c>
      <c r="E8" s="68">
        <v>62607.32</v>
      </c>
      <c r="F8" s="68">
        <v>112.5</v>
      </c>
      <c r="L8" s="63"/>
    </row>
    <row r="9" spans="1:12" ht="25.5" customHeight="1">
      <c r="A9" s="113" t="s">
        <v>226</v>
      </c>
      <c r="B9" s="113"/>
      <c r="C9" s="67" t="s">
        <v>203</v>
      </c>
      <c r="D9" s="68">
        <v>26776.81</v>
      </c>
      <c r="E9" s="68">
        <v>26737.38</v>
      </c>
      <c r="F9" s="68">
        <v>99.85</v>
      </c>
    </row>
    <row r="10" spans="1:12" ht="25.5" customHeight="1">
      <c r="A10" s="112" t="s">
        <v>227</v>
      </c>
      <c r="B10" s="112"/>
      <c r="C10" s="64" t="s">
        <v>228</v>
      </c>
      <c r="D10" s="60">
        <v>57167.68</v>
      </c>
      <c r="E10" s="60">
        <v>63978.36</v>
      </c>
      <c r="F10" s="60">
        <v>111.91</v>
      </c>
    </row>
    <row r="11" spans="1:12" ht="25.5" customHeight="1">
      <c r="A11" s="112" t="s">
        <v>229</v>
      </c>
      <c r="B11" s="112"/>
      <c r="C11" s="64" t="s">
        <v>230</v>
      </c>
      <c r="D11" s="60">
        <v>43722.5</v>
      </c>
      <c r="E11" s="60">
        <v>43654.54</v>
      </c>
      <c r="F11" s="60">
        <v>99.84</v>
      </c>
    </row>
    <row r="12" spans="1:12" ht="25.5" customHeight="1">
      <c r="A12" s="111" t="s">
        <v>231</v>
      </c>
      <c r="B12" s="111"/>
      <c r="C12" s="65" t="s">
        <v>201</v>
      </c>
      <c r="D12" s="66">
        <v>43722.5</v>
      </c>
      <c r="E12" s="66">
        <v>43654.54</v>
      </c>
      <c r="F12" s="66">
        <v>99.84</v>
      </c>
    </row>
    <row r="13" spans="1:12" ht="25.5" customHeight="1">
      <c r="A13" s="110" t="s">
        <v>93</v>
      </c>
      <c r="B13" s="110"/>
      <c r="C13" s="27" t="s">
        <v>94</v>
      </c>
      <c r="D13" s="14">
        <v>43445.95</v>
      </c>
      <c r="E13" s="14">
        <v>43377.99</v>
      </c>
      <c r="F13" s="14">
        <v>99.84</v>
      </c>
    </row>
    <row r="14" spans="1:12" ht="25.5" customHeight="1">
      <c r="A14" s="110" t="s">
        <v>97</v>
      </c>
      <c r="B14" s="110"/>
      <c r="C14" s="27" t="s">
        <v>98</v>
      </c>
      <c r="D14" s="14">
        <v>4532.8</v>
      </c>
      <c r="E14" s="14">
        <v>4348.1000000000004</v>
      </c>
      <c r="F14" s="14"/>
    </row>
    <row r="15" spans="1:12" ht="0.75" customHeight="1">
      <c r="D15">
        <v>226.5</v>
      </c>
    </row>
    <row r="16" spans="1:12" ht="25.5" customHeight="1">
      <c r="A16" s="110" t="s">
        <v>101</v>
      </c>
      <c r="B16" s="110"/>
      <c r="C16" s="27" t="s">
        <v>102</v>
      </c>
      <c r="D16" s="14">
        <v>226.5</v>
      </c>
      <c r="E16" s="14">
        <v>146.5</v>
      </c>
      <c r="F16" s="14"/>
    </row>
    <row r="17" spans="1:6" ht="25.5" customHeight="1">
      <c r="A17" s="110" t="s">
        <v>103</v>
      </c>
      <c r="B17" s="110"/>
      <c r="C17" s="27" t="s">
        <v>104</v>
      </c>
      <c r="D17" s="14">
        <v>155.65</v>
      </c>
      <c r="E17" s="14">
        <v>155.65</v>
      </c>
      <c r="F17" s="14"/>
    </row>
    <row r="18" spans="1:6" ht="0.75" customHeight="1"/>
    <row r="19" spans="1:6" ht="25.5" customHeight="1">
      <c r="A19" s="110" t="s">
        <v>107</v>
      </c>
      <c r="B19" s="110"/>
      <c r="C19" s="27" t="s">
        <v>108</v>
      </c>
      <c r="D19" s="14">
        <v>7937.77</v>
      </c>
      <c r="E19" s="14">
        <v>8949.2000000000007</v>
      </c>
      <c r="F19" s="14"/>
    </row>
    <row r="20" spans="1:6" ht="25.5" customHeight="1">
      <c r="A20" s="110" t="s">
        <v>111</v>
      </c>
      <c r="B20" s="110"/>
      <c r="C20" s="27" t="s">
        <v>112</v>
      </c>
      <c r="D20" s="14">
        <v>14546.8</v>
      </c>
      <c r="E20" s="14">
        <v>12826.31</v>
      </c>
      <c r="F20" s="14"/>
    </row>
    <row r="21" spans="1:6" ht="0.75" customHeight="1"/>
    <row r="22" spans="1:6" ht="25.5" customHeight="1">
      <c r="A22" s="110" t="s">
        <v>113</v>
      </c>
      <c r="B22" s="110"/>
      <c r="C22" s="27" t="s">
        <v>114</v>
      </c>
      <c r="D22" s="14">
        <v>1593.07</v>
      </c>
      <c r="E22" s="14">
        <v>1619.57</v>
      </c>
      <c r="F22" s="14"/>
    </row>
    <row r="23" spans="1:6" ht="25.5" customHeight="1">
      <c r="A23" s="110" t="s">
        <v>115</v>
      </c>
      <c r="B23" s="110"/>
      <c r="C23" s="27" t="s">
        <v>116</v>
      </c>
      <c r="D23" s="14">
        <v>462.27</v>
      </c>
      <c r="E23" s="14">
        <v>462.27</v>
      </c>
      <c r="F23" s="14"/>
    </row>
    <row r="24" spans="1:6" ht="0.75" customHeight="1"/>
    <row r="25" spans="1:6" ht="25.5" customHeight="1">
      <c r="A25" s="110" t="s">
        <v>117</v>
      </c>
      <c r="B25" s="110"/>
      <c r="C25" s="27" t="s">
        <v>118</v>
      </c>
      <c r="D25" s="14">
        <v>88.88</v>
      </c>
      <c r="E25" s="14">
        <v>88.88</v>
      </c>
      <c r="F25" s="14"/>
    </row>
    <row r="26" spans="1:6" ht="0.75" customHeight="1"/>
    <row r="27" spans="1:6" ht="25.5" customHeight="1">
      <c r="A27" s="110" t="s">
        <v>121</v>
      </c>
      <c r="B27" s="110"/>
      <c r="C27" s="27" t="s">
        <v>122</v>
      </c>
      <c r="D27" s="14">
        <v>1024.32</v>
      </c>
      <c r="E27" s="14">
        <v>1033.95</v>
      </c>
      <c r="F27" s="14"/>
    </row>
    <row r="28" spans="1:6" ht="25.5" customHeight="1">
      <c r="A28" s="110" t="s">
        <v>123</v>
      </c>
      <c r="B28" s="110"/>
      <c r="C28" s="27" t="s">
        <v>124</v>
      </c>
      <c r="D28" s="14">
        <v>1774.21</v>
      </c>
      <c r="E28" s="14">
        <v>1774.21</v>
      </c>
      <c r="F28" s="14"/>
    </row>
    <row r="29" spans="1:6" ht="0.75" customHeight="1">
      <c r="D29" s="28">
        <v>3249.46</v>
      </c>
    </row>
    <row r="30" spans="1:6" ht="25.5" customHeight="1">
      <c r="A30" s="110" t="s">
        <v>127</v>
      </c>
      <c r="B30" s="110"/>
      <c r="C30" s="27" t="s">
        <v>128</v>
      </c>
      <c r="D30" s="14">
        <v>3249.46</v>
      </c>
      <c r="E30" s="14">
        <v>3445.99</v>
      </c>
      <c r="F30" s="14"/>
    </row>
    <row r="31" spans="1:6" ht="25.5" customHeight="1">
      <c r="A31" s="110" t="s">
        <v>129</v>
      </c>
      <c r="B31" s="110"/>
      <c r="C31" s="27" t="s">
        <v>130</v>
      </c>
      <c r="D31" s="14">
        <v>1665.71</v>
      </c>
      <c r="E31" s="14">
        <v>1694.61</v>
      </c>
      <c r="F31" s="14"/>
    </row>
    <row r="32" spans="1:6" ht="0.75" customHeight="1"/>
    <row r="33" spans="1:6" ht="25.5" customHeight="1">
      <c r="A33" s="110" t="s">
        <v>131</v>
      </c>
      <c r="B33" s="110"/>
      <c r="C33" s="27" t="s">
        <v>132</v>
      </c>
      <c r="D33" s="14">
        <v>777.13</v>
      </c>
      <c r="E33" s="14">
        <v>777.13</v>
      </c>
      <c r="F33" s="14"/>
    </row>
    <row r="34" spans="1:6" ht="25.5" customHeight="1">
      <c r="A34" s="110" t="s">
        <v>133</v>
      </c>
      <c r="B34" s="110"/>
      <c r="C34" s="27" t="s">
        <v>134</v>
      </c>
      <c r="D34" s="14">
        <v>586.63</v>
      </c>
      <c r="E34" s="14">
        <v>586.63</v>
      </c>
      <c r="F34" s="14"/>
    </row>
    <row r="35" spans="1:6" ht="0.75" customHeight="1"/>
    <row r="36" spans="1:6" ht="25.5" customHeight="1">
      <c r="A36" s="110" t="s">
        <v>135</v>
      </c>
      <c r="B36" s="110"/>
      <c r="C36" s="27" t="s">
        <v>136</v>
      </c>
      <c r="D36" s="14">
        <v>3384.95</v>
      </c>
      <c r="E36" s="14">
        <v>3332.82</v>
      </c>
      <c r="F36" s="14"/>
    </row>
    <row r="37" spans="1:6" ht="25.5" customHeight="1">
      <c r="A37" s="110" t="s">
        <v>137</v>
      </c>
      <c r="B37" s="110"/>
      <c r="C37" s="27" t="s">
        <v>138</v>
      </c>
      <c r="D37" s="14">
        <v>933.88</v>
      </c>
      <c r="E37" s="14">
        <v>1630.25</v>
      </c>
      <c r="F37" s="14"/>
    </row>
    <row r="38" spans="1:6" ht="0.75" customHeight="1"/>
    <row r="39" spans="1:6" ht="25.5" customHeight="1">
      <c r="A39" s="110" t="s">
        <v>143</v>
      </c>
      <c r="B39" s="110"/>
      <c r="C39" s="27" t="s">
        <v>144</v>
      </c>
      <c r="D39" s="14">
        <v>155</v>
      </c>
      <c r="E39" s="14">
        <v>155</v>
      </c>
      <c r="F39" s="14"/>
    </row>
    <row r="40" spans="1:6" ht="0.75" customHeight="1"/>
    <row r="41" spans="1:6" ht="25.5" customHeight="1">
      <c r="A41" s="110" t="s">
        <v>147</v>
      </c>
      <c r="B41" s="110"/>
      <c r="C41" s="27" t="s">
        <v>140</v>
      </c>
      <c r="D41" s="14">
        <v>350.92</v>
      </c>
      <c r="E41" s="14">
        <v>350.92</v>
      </c>
      <c r="F41" s="14"/>
    </row>
    <row r="42" spans="1:6" ht="25.5" customHeight="1">
      <c r="A42" s="110" t="s">
        <v>148</v>
      </c>
      <c r="B42" s="110"/>
      <c r="C42" s="27" t="s">
        <v>149</v>
      </c>
      <c r="D42" s="14">
        <v>276.55</v>
      </c>
      <c r="E42" s="14">
        <v>276.55</v>
      </c>
      <c r="F42" s="14">
        <v>100</v>
      </c>
    </row>
    <row r="43" spans="1:6" ht="25.5" customHeight="1">
      <c r="A43" s="110" t="s">
        <v>152</v>
      </c>
      <c r="B43" s="110"/>
      <c r="C43" s="27" t="s">
        <v>153</v>
      </c>
      <c r="D43" s="14">
        <v>276.55</v>
      </c>
      <c r="E43" s="14">
        <v>276.55</v>
      </c>
      <c r="F43" s="14"/>
    </row>
    <row r="44" spans="1:6" ht="0.75" customHeight="1"/>
    <row r="45" spans="1:6" ht="25.5" customHeight="1">
      <c r="A45" s="112" t="s">
        <v>232</v>
      </c>
      <c r="B45" s="112"/>
      <c r="C45" s="64" t="s">
        <v>233</v>
      </c>
      <c r="D45" s="60">
        <v>510.53</v>
      </c>
      <c r="E45" s="60">
        <v>363.03</v>
      </c>
      <c r="F45" s="60">
        <v>71.11</v>
      </c>
    </row>
    <row r="46" spans="1:6" ht="25.5" customHeight="1">
      <c r="A46" s="111" t="s">
        <v>234</v>
      </c>
      <c r="B46" s="111"/>
      <c r="C46" s="65" t="s">
        <v>194</v>
      </c>
      <c r="D46" s="66">
        <v>510.53</v>
      </c>
      <c r="E46" s="66">
        <v>363.03</v>
      </c>
      <c r="F46" s="66">
        <v>71.11</v>
      </c>
    </row>
    <row r="47" spans="1:6" ht="25.5" customHeight="1">
      <c r="A47" s="110" t="s">
        <v>76</v>
      </c>
      <c r="B47" s="110"/>
      <c r="C47" s="27" t="s">
        <v>77</v>
      </c>
      <c r="D47" s="14">
        <v>70</v>
      </c>
      <c r="E47" s="14">
        <v>70</v>
      </c>
      <c r="F47" s="14">
        <v>100</v>
      </c>
    </row>
    <row r="48" spans="1:6" ht="25.5" customHeight="1">
      <c r="A48" s="110" t="s">
        <v>88</v>
      </c>
      <c r="B48" s="110"/>
      <c r="C48" s="27" t="s">
        <v>87</v>
      </c>
      <c r="D48" s="14">
        <v>70</v>
      </c>
      <c r="E48" s="14">
        <v>70</v>
      </c>
      <c r="F48" s="14"/>
    </row>
    <row r="49" spans="1:6" ht="25.5" customHeight="1">
      <c r="A49" s="110" t="s">
        <v>93</v>
      </c>
      <c r="B49" s="110"/>
      <c r="C49" s="27" t="s">
        <v>94</v>
      </c>
      <c r="D49" s="14">
        <v>440.53</v>
      </c>
      <c r="E49" s="14">
        <v>293.02999999999997</v>
      </c>
      <c r="F49" s="14">
        <v>66.52</v>
      </c>
    </row>
    <row r="50" spans="1:6" ht="25.5" customHeight="1">
      <c r="A50" s="110" t="s">
        <v>107</v>
      </c>
      <c r="B50" s="110"/>
      <c r="C50" s="27" t="s">
        <v>108</v>
      </c>
      <c r="D50" s="14">
        <v>173.03</v>
      </c>
      <c r="E50" s="14">
        <v>173.03</v>
      </c>
      <c r="F50" s="14"/>
    </row>
    <row r="51" spans="1:6" ht="0.75" customHeight="1"/>
    <row r="52" spans="1:6" ht="25.5" customHeight="1">
      <c r="A52" s="110" t="s">
        <v>109</v>
      </c>
      <c r="B52" s="110"/>
      <c r="C52" s="27" t="s">
        <v>110</v>
      </c>
      <c r="D52" s="14">
        <v>147.5</v>
      </c>
      <c r="E52" s="14">
        <v>0</v>
      </c>
      <c r="F52" s="14"/>
    </row>
    <row r="53" spans="1:6" ht="25.5" customHeight="1">
      <c r="A53" s="110" t="s">
        <v>147</v>
      </c>
      <c r="B53" s="110"/>
      <c r="C53" s="27" t="s">
        <v>140</v>
      </c>
      <c r="D53" s="14">
        <v>120</v>
      </c>
      <c r="E53" s="14">
        <v>120</v>
      </c>
      <c r="F53" s="14"/>
    </row>
    <row r="54" spans="1:6" ht="0.75" customHeight="1"/>
    <row r="55" spans="1:6" ht="25.5" customHeight="1">
      <c r="A55" s="112" t="s">
        <v>235</v>
      </c>
      <c r="B55" s="112"/>
      <c r="C55" s="64" t="s">
        <v>236</v>
      </c>
      <c r="D55" s="60">
        <v>11926.64</v>
      </c>
      <c r="E55" s="60">
        <v>18952.78</v>
      </c>
      <c r="F55" s="60">
        <v>158.91</v>
      </c>
    </row>
    <row r="56" spans="1:6" ht="25.5" customHeight="1">
      <c r="A56" s="111" t="s">
        <v>231</v>
      </c>
      <c r="B56" s="111"/>
      <c r="C56" s="65" t="s">
        <v>201</v>
      </c>
      <c r="D56" s="66">
        <v>11926.64</v>
      </c>
      <c r="E56" s="66">
        <v>18952.78</v>
      </c>
      <c r="F56" s="66">
        <v>158.91</v>
      </c>
    </row>
    <row r="57" spans="1:6" ht="25.5" customHeight="1">
      <c r="A57" s="110" t="s">
        <v>93</v>
      </c>
      <c r="B57" s="110"/>
      <c r="C57" s="27" t="s">
        <v>94</v>
      </c>
      <c r="D57" s="14">
        <v>0</v>
      </c>
      <c r="E57" s="14">
        <v>0</v>
      </c>
      <c r="F57" s="14">
        <v>0</v>
      </c>
    </row>
    <row r="58" spans="1:6" ht="25.5" customHeight="1">
      <c r="A58" s="110" t="s">
        <v>165</v>
      </c>
      <c r="B58" s="110"/>
      <c r="C58" s="27" t="s">
        <v>166</v>
      </c>
      <c r="D58" s="14">
        <v>11926.64</v>
      </c>
      <c r="E58" s="14">
        <v>18952.78</v>
      </c>
      <c r="F58" s="14">
        <v>158.91</v>
      </c>
    </row>
    <row r="59" spans="1:6" ht="25.5" customHeight="1">
      <c r="A59" s="110" t="s">
        <v>175</v>
      </c>
      <c r="B59" s="110"/>
      <c r="C59" s="27" t="s">
        <v>176</v>
      </c>
      <c r="D59" s="14">
        <v>1926.64</v>
      </c>
      <c r="E59" s="14">
        <v>1926.64</v>
      </c>
      <c r="F59" s="14"/>
    </row>
    <row r="60" spans="1:6" ht="0.75" customHeight="1"/>
    <row r="61" spans="1:6" ht="25.5" customHeight="1">
      <c r="A61" s="110" t="s">
        <v>181</v>
      </c>
      <c r="B61" s="110"/>
      <c r="C61" s="27" t="s">
        <v>182</v>
      </c>
      <c r="D61" s="14">
        <v>10000</v>
      </c>
      <c r="E61" s="14">
        <v>17026.14</v>
      </c>
      <c r="F61" s="14"/>
    </row>
    <row r="62" spans="1:6" ht="25.5" customHeight="1">
      <c r="A62" s="112" t="s">
        <v>237</v>
      </c>
      <c r="B62" s="112"/>
      <c r="C62" s="64" t="s">
        <v>238</v>
      </c>
      <c r="D62" s="60">
        <v>1008.01</v>
      </c>
      <c r="E62" s="60">
        <v>1008.01</v>
      </c>
      <c r="F62" s="60">
        <v>100</v>
      </c>
    </row>
    <row r="63" spans="1:6" ht="25.5" customHeight="1">
      <c r="A63" s="111" t="s">
        <v>234</v>
      </c>
      <c r="B63" s="111"/>
      <c r="C63" s="65" t="s">
        <v>194</v>
      </c>
      <c r="D63" s="66">
        <v>1008.01</v>
      </c>
      <c r="E63" s="66">
        <v>1008.01</v>
      </c>
      <c r="F63" s="66">
        <v>100</v>
      </c>
    </row>
    <row r="64" spans="1:6" ht="25.5" customHeight="1">
      <c r="A64" s="110" t="s">
        <v>76</v>
      </c>
      <c r="B64" s="110"/>
      <c r="C64" s="27" t="s">
        <v>77</v>
      </c>
      <c r="D64" s="14">
        <v>1008.01</v>
      </c>
      <c r="E64" s="14">
        <v>1008.01</v>
      </c>
      <c r="F64" s="14">
        <v>100</v>
      </c>
    </row>
    <row r="65" spans="1:6" ht="25.5" customHeight="1">
      <c r="A65" s="110" t="s">
        <v>80</v>
      </c>
      <c r="B65" s="110"/>
      <c r="C65" s="27" t="s">
        <v>81</v>
      </c>
      <c r="D65" s="14">
        <v>865.26</v>
      </c>
      <c r="E65" s="14">
        <v>865.26</v>
      </c>
      <c r="F65" s="14"/>
    </row>
    <row r="66" spans="1:6" ht="0.75" customHeight="1"/>
    <row r="67" spans="1:6" ht="25.5" customHeight="1">
      <c r="A67" s="110" t="s">
        <v>91</v>
      </c>
      <c r="B67" s="110"/>
      <c r="C67" s="27" t="s">
        <v>92</v>
      </c>
      <c r="D67" s="14">
        <v>142.75</v>
      </c>
      <c r="E67" s="14">
        <v>142.75</v>
      </c>
      <c r="F67" s="14"/>
    </row>
    <row r="68" spans="1:6" ht="25.5" customHeight="1">
      <c r="A68" s="112" t="s">
        <v>239</v>
      </c>
      <c r="B68" s="112"/>
      <c r="C68" s="64" t="s">
        <v>240</v>
      </c>
      <c r="D68" s="60">
        <v>30053.01</v>
      </c>
      <c r="E68" s="60">
        <v>30008.2</v>
      </c>
      <c r="F68" s="60">
        <v>99.85</v>
      </c>
    </row>
    <row r="69" spans="1:6" ht="25.5" customHeight="1">
      <c r="A69" s="112" t="s">
        <v>241</v>
      </c>
      <c r="B69" s="112"/>
      <c r="C69" s="64" t="s">
        <v>242</v>
      </c>
      <c r="D69" s="60">
        <v>30053.01</v>
      </c>
      <c r="E69" s="60">
        <v>30008.2</v>
      </c>
      <c r="F69" s="60">
        <v>99.85</v>
      </c>
    </row>
    <row r="70" spans="1:6" ht="25.5" customHeight="1">
      <c r="A70" s="111" t="s">
        <v>234</v>
      </c>
      <c r="B70" s="111"/>
      <c r="C70" s="65" t="s">
        <v>194</v>
      </c>
      <c r="D70" s="66">
        <v>3276.2</v>
      </c>
      <c r="E70" s="66">
        <v>3270.82</v>
      </c>
      <c r="F70" s="66">
        <v>99.84</v>
      </c>
    </row>
    <row r="71" spans="1:6" ht="25.5" customHeight="1">
      <c r="A71" s="110" t="s">
        <v>76</v>
      </c>
      <c r="B71" s="110"/>
      <c r="C71" s="27" t="s">
        <v>77</v>
      </c>
      <c r="D71" s="14">
        <v>3263.81</v>
      </c>
      <c r="E71" s="14">
        <v>3258.78</v>
      </c>
      <c r="F71" s="14">
        <v>99.85</v>
      </c>
    </row>
    <row r="72" spans="1:6" ht="25.5" customHeight="1">
      <c r="A72" s="110" t="s">
        <v>80</v>
      </c>
      <c r="B72" s="110"/>
      <c r="C72" s="27" t="s">
        <v>81</v>
      </c>
      <c r="D72" s="14">
        <v>2441.04</v>
      </c>
      <c r="E72" s="14">
        <v>2436.7199999999998</v>
      </c>
      <c r="F72" s="14"/>
    </row>
    <row r="73" spans="1:6" ht="0.75" customHeight="1"/>
    <row r="74" spans="1:6" ht="25.5" customHeight="1">
      <c r="A74" s="110" t="s">
        <v>88</v>
      </c>
      <c r="B74" s="110"/>
      <c r="C74" s="27" t="s">
        <v>87</v>
      </c>
      <c r="D74" s="14">
        <v>420</v>
      </c>
      <c r="E74" s="14">
        <v>420</v>
      </c>
      <c r="F74" s="14"/>
    </row>
    <row r="75" spans="1:6" ht="0.75" customHeight="1"/>
    <row r="76" spans="1:6" ht="25.5" customHeight="1">
      <c r="A76" s="110" t="s">
        <v>91</v>
      </c>
      <c r="B76" s="110"/>
      <c r="C76" s="27" t="s">
        <v>92</v>
      </c>
      <c r="D76" s="14">
        <v>402.77</v>
      </c>
      <c r="E76" s="14">
        <v>402.06</v>
      </c>
      <c r="F76" s="14"/>
    </row>
    <row r="77" spans="1:6" ht="25.5" customHeight="1">
      <c r="A77" s="110" t="s">
        <v>93</v>
      </c>
      <c r="B77" s="110"/>
      <c r="C77" s="27" t="s">
        <v>94</v>
      </c>
      <c r="D77" s="14">
        <v>12.39</v>
      </c>
      <c r="E77" s="14">
        <v>12.04</v>
      </c>
      <c r="F77" s="14">
        <v>97.18</v>
      </c>
    </row>
    <row r="78" spans="1:6" ht="25.5" customHeight="1">
      <c r="A78" s="110" t="s">
        <v>99</v>
      </c>
      <c r="B78" s="110"/>
      <c r="C78" s="27" t="s">
        <v>100</v>
      </c>
      <c r="D78" s="14">
        <v>12.39</v>
      </c>
      <c r="E78" s="14">
        <v>12.04</v>
      </c>
      <c r="F78" s="14"/>
    </row>
    <row r="79" spans="1:6" ht="0.75" customHeight="1"/>
    <row r="80" spans="1:6" ht="25.5" customHeight="1">
      <c r="A80" s="111" t="s">
        <v>243</v>
      </c>
      <c r="B80" s="111"/>
      <c r="C80" s="65" t="s">
        <v>205</v>
      </c>
      <c r="D80" s="66">
        <v>26776.81</v>
      </c>
      <c r="E80" s="66">
        <v>26737.38</v>
      </c>
      <c r="F80" s="66">
        <v>99.85</v>
      </c>
    </row>
    <row r="81" spans="1:6" ht="25.5" customHeight="1">
      <c r="A81" s="110" t="s">
        <v>76</v>
      </c>
      <c r="B81" s="110"/>
      <c r="C81" s="27" t="s">
        <v>77</v>
      </c>
      <c r="D81" s="14">
        <v>26665.3</v>
      </c>
      <c r="E81" s="14">
        <v>26629.02</v>
      </c>
      <c r="F81" s="14">
        <v>99.86</v>
      </c>
    </row>
    <row r="82" spans="1:6" ht="25.5" customHeight="1">
      <c r="A82" s="110" t="s">
        <v>80</v>
      </c>
      <c r="B82" s="110"/>
      <c r="C82" s="27" t="s">
        <v>81</v>
      </c>
      <c r="D82" s="14">
        <v>21960.36</v>
      </c>
      <c r="E82" s="14">
        <v>21930.48</v>
      </c>
      <c r="F82" s="14"/>
    </row>
    <row r="83" spans="1:6" ht="25.5" customHeight="1">
      <c r="A83" s="110" t="s">
        <v>88</v>
      </c>
      <c r="B83" s="110"/>
      <c r="C83" s="27" t="s">
        <v>87</v>
      </c>
      <c r="D83" s="14">
        <v>1080</v>
      </c>
      <c r="E83" s="14">
        <v>1080</v>
      </c>
      <c r="F83" s="14"/>
    </row>
    <row r="84" spans="1:6" ht="0.75" customHeight="1"/>
    <row r="85" spans="1:6" ht="25.5" customHeight="1">
      <c r="A85" s="110" t="s">
        <v>91</v>
      </c>
      <c r="B85" s="110"/>
      <c r="C85" s="27" t="s">
        <v>92</v>
      </c>
      <c r="D85" s="14">
        <v>3624.94</v>
      </c>
      <c r="E85" s="14">
        <v>3618.54</v>
      </c>
      <c r="F85" s="14"/>
    </row>
    <row r="86" spans="1:6" ht="25.5" customHeight="1">
      <c r="A86" s="110" t="s">
        <v>93</v>
      </c>
      <c r="B86" s="110"/>
      <c r="C86" s="27" t="s">
        <v>94</v>
      </c>
      <c r="D86" s="14">
        <v>111.51</v>
      </c>
      <c r="E86" s="14">
        <v>108.36</v>
      </c>
      <c r="F86" s="14">
        <v>97.18</v>
      </c>
    </row>
    <row r="87" spans="1:6" ht="25.5" customHeight="1">
      <c r="A87" s="110" t="s">
        <v>99</v>
      </c>
      <c r="B87" s="110"/>
      <c r="C87" s="27" t="s">
        <v>100</v>
      </c>
      <c r="D87" s="14">
        <v>111.51</v>
      </c>
      <c r="E87" s="14">
        <v>108.36</v>
      </c>
      <c r="F87" s="14"/>
    </row>
    <row r="88" spans="1:6" ht="0.75" customHeight="1"/>
    <row r="89" spans="1:6" ht="25.5" customHeight="1">
      <c r="A89" s="113" t="s">
        <v>244</v>
      </c>
      <c r="B89" s="113"/>
      <c r="C89" s="67" t="s">
        <v>245</v>
      </c>
      <c r="D89" s="68">
        <v>1029066.41</v>
      </c>
      <c r="E89" s="68">
        <v>1101046.81</v>
      </c>
      <c r="F89" s="68">
        <v>106.99</v>
      </c>
    </row>
    <row r="90" spans="1:6" ht="25.5" customHeight="1">
      <c r="A90" s="113" t="s">
        <v>246</v>
      </c>
      <c r="B90" s="113"/>
      <c r="C90" s="67" t="s">
        <v>196</v>
      </c>
      <c r="D90" s="68">
        <v>1584.72</v>
      </c>
      <c r="E90" s="68">
        <v>1684.46</v>
      </c>
      <c r="F90" s="68">
        <v>106.29</v>
      </c>
    </row>
    <row r="91" spans="1:6" ht="25.5" customHeight="1">
      <c r="A91" s="113" t="s">
        <v>225</v>
      </c>
      <c r="B91" s="113"/>
      <c r="C91" s="67" t="s">
        <v>198</v>
      </c>
      <c r="D91" s="68">
        <v>29168.17</v>
      </c>
      <c r="E91" s="68">
        <v>29220.63</v>
      </c>
      <c r="F91" s="68">
        <v>100.18</v>
      </c>
    </row>
    <row r="92" spans="1:6" ht="25.5" customHeight="1">
      <c r="A92" s="113" t="s">
        <v>226</v>
      </c>
      <c r="B92" s="113"/>
      <c r="C92" s="67" t="s">
        <v>203</v>
      </c>
      <c r="D92" s="68">
        <v>996486.76</v>
      </c>
      <c r="E92" s="68">
        <v>1068740.6599999999</v>
      </c>
      <c r="F92" s="68">
        <v>107.25</v>
      </c>
    </row>
    <row r="93" spans="1:6" ht="25.5" customHeight="1">
      <c r="A93" s="113" t="s">
        <v>247</v>
      </c>
      <c r="B93" s="113"/>
      <c r="C93" s="67" t="s">
        <v>208</v>
      </c>
      <c r="D93" s="68">
        <v>1826.76</v>
      </c>
      <c r="E93" s="68">
        <v>1401.06</v>
      </c>
      <c r="F93" s="68">
        <v>76.7</v>
      </c>
    </row>
    <row r="94" spans="1:6" ht="25.5" customHeight="1">
      <c r="A94" s="112" t="s">
        <v>227</v>
      </c>
      <c r="B94" s="112"/>
      <c r="C94" s="64" t="s">
        <v>228</v>
      </c>
      <c r="D94" s="60">
        <v>1029066.41</v>
      </c>
      <c r="E94" s="60">
        <v>1101046.81</v>
      </c>
      <c r="F94" s="60">
        <v>106.99</v>
      </c>
    </row>
    <row r="95" spans="1:6" ht="25.5" customHeight="1">
      <c r="A95" s="112" t="s">
        <v>248</v>
      </c>
      <c r="B95" s="112"/>
      <c r="C95" s="64" t="s">
        <v>249</v>
      </c>
      <c r="D95" s="60">
        <v>1029066.41</v>
      </c>
      <c r="E95" s="60">
        <v>1101046.81</v>
      </c>
      <c r="F95" s="60">
        <v>106.99</v>
      </c>
    </row>
    <row r="96" spans="1:6" ht="25.5" customHeight="1">
      <c r="A96" s="111" t="s">
        <v>250</v>
      </c>
      <c r="B96" s="111"/>
      <c r="C96" s="65" t="s">
        <v>197</v>
      </c>
      <c r="D96" s="66">
        <v>1584.72</v>
      </c>
      <c r="E96" s="66">
        <v>1684.46</v>
      </c>
      <c r="F96" s="66">
        <v>106.29</v>
      </c>
    </row>
    <row r="97" spans="1:6" ht="25.5" customHeight="1">
      <c r="A97" s="110" t="s">
        <v>93</v>
      </c>
      <c r="B97" s="110"/>
      <c r="C97" s="27" t="s">
        <v>94</v>
      </c>
      <c r="D97" s="14">
        <v>1584.72</v>
      </c>
      <c r="E97" s="14">
        <v>1684.46</v>
      </c>
      <c r="F97" s="14">
        <v>106.29</v>
      </c>
    </row>
    <row r="98" spans="1:6" ht="25.5" customHeight="1">
      <c r="A98" s="110" t="s">
        <v>107</v>
      </c>
      <c r="B98" s="110"/>
      <c r="C98" s="27" t="s">
        <v>108</v>
      </c>
      <c r="D98" s="14">
        <v>947.81</v>
      </c>
      <c r="E98" s="14">
        <v>417.25</v>
      </c>
      <c r="F98" s="14"/>
    </row>
    <row r="99" spans="1:6" ht="0.75" customHeight="1"/>
    <row r="100" spans="1:6" ht="25.5" customHeight="1">
      <c r="A100" s="110" t="s">
        <v>109</v>
      </c>
      <c r="B100" s="110"/>
      <c r="C100" s="27" t="s">
        <v>110</v>
      </c>
      <c r="D100" s="14">
        <v>33.909999999999997</v>
      </c>
      <c r="E100" s="14">
        <v>33.909999999999997</v>
      </c>
      <c r="F100" s="14"/>
    </row>
    <row r="101" spans="1:6" ht="25.5" customHeight="1">
      <c r="A101" s="110" t="s">
        <v>113</v>
      </c>
      <c r="B101" s="110"/>
      <c r="C101" s="27" t="s">
        <v>114</v>
      </c>
      <c r="D101" s="14">
        <v>280</v>
      </c>
      <c r="E101" s="14">
        <v>0</v>
      </c>
      <c r="F101" s="14"/>
    </row>
    <row r="102" spans="1:6" ht="0.75" customHeight="1"/>
    <row r="103" spans="1:6" ht="25.5" customHeight="1">
      <c r="A103" s="110" t="s">
        <v>123</v>
      </c>
      <c r="B103" s="110"/>
      <c r="C103" s="27" t="s">
        <v>124</v>
      </c>
      <c r="D103" s="14">
        <v>177.01</v>
      </c>
      <c r="E103" s="14">
        <v>1087.31</v>
      </c>
      <c r="F103" s="14"/>
    </row>
    <row r="104" spans="1:6" ht="25.5" customHeight="1">
      <c r="A104" s="110" t="s">
        <v>141</v>
      </c>
      <c r="B104" s="110"/>
      <c r="C104" s="27" t="s">
        <v>142</v>
      </c>
      <c r="D104" s="14">
        <v>29.99</v>
      </c>
      <c r="E104" s="14">
        <v>29.99</v>
      </c>
      <c r="F104" s="14"/>
    </row>
    <row r="105" spans="1:6" ht="0.75" customHeight="1"/>
    <row r="106" spans="1:6" ht="25.5" customHeight="1">
      <c r="A106" s="110" t="s">
        <v>143</v>
      </c>
      <c r="B106" s="110"/>
      <c r="C106" s="27" t="s">
        <v>144</v>
      </c>
      <c r="D106" s="14">
        <v>80</v>
      </c>
      <c r="E106" s="14">
        <v>80</v>
      </c>
      <c r="F106" s="14"/>
    </row>
    <row r="107" spans="1:6" ht="25.5" customHeight="1">
      <c r="A107" s="110" t="s">
        <v>147</v>
      </c>
      <c r="B107" s="110"/>
      <c r="C107" s="27" t="s">
        <v>140</v>
      </c>
      <c r="D107" s="14">
        <v>36</v>
      </c>
      <c r="E107" s="14">
        <v>36</v>
      </c>
      <c r="F107" s="14"/>
    </row>
    <row r="108" spans="1:6" ht="0.75" customHeight="1"/>
    <row r="109" spans="1:6" ht="25.5" customHeight="1">
      <c r="A109" s="110" t="s">
        <v>165</v>
      </c>
      <c r="B109" s="110"/>
      <c r="C109" s="27" t="s">
        <v>166</v>
      </c>
      <c r="D109" s="14">
        <v>0</v>
      </c>
      <c r="E109" s="14">
        <v>0</v>
      </c>
      <c r="F109" s="14">
        <v>0</v>
      </c>
    </row>
    <row r="110" spans="1:6" ht="25.5" customHeight="1">
      <c r="A110" s="111" t="s">
        <v>251</v>
      </c>
      <c r="B110" s="111"/>
      <c r="C110" s="65" t="s">
        <v>198</v>
      </c>
      <c r="D110" s="66">
        <v>29168.17</v>
      </c>
      <c r="E110" s="66">
        <v>29220.63</v>
      </c>
      <c r="F110" s="66">
        <v>100.18</v>
      </c>
    </row>
    <row r="111" spans="1:6" ht="25.5" customHeight="1">
      <c r="A111" s="110" t="s">
        <v>76</v>
      </c>
      <c r="B111" s="110"/>
      <c r="C111" s="27" t="s">
        <v>77</v>
      </c>
      <c r="D111" s="14">
        <v>13819.6</v>
      </c>
      <c r="E111" s="14">
        <v>14204.17</v>
      </c>
      <c r="F111" s="14">
        <v>102.78</v>
      </c>
    </row>
    <row r="112" spans="1:6" ht="25.5" customHeight="1">
      <c r="A112" s="110" t="s">
        <v>80</v>
      </c>
      <c r="B112" s="110"/>
      <c r="C112" s="27" t="s">
        <v>81</v>
      </c>
      <c r="D112" s="14">
        <v>11886.73</v>
      </c>
      <c r="E112" s="14">
        <v>12216.82</v>
      </c>
      <c r="F112" s="14"/>
    </row>
    <row r="113" spans="1:6" ht="0.75" customHeight="1"/>
    <row r="114" spans="1:6" ht="25.5" customHeight="1">
      <c r="A114" s="110" t="s">
        <v>88</v>
      </c>
      <c r="B114" s="110"/>
      <c r="C114" s="27" t="s">
        <v>87</v>
      </c>
      <c r="D114" s="14">
        <v>90.01</v>
      </c>
      <c r="E114" s="14">
        <v>90.01</v>
      </c>
      <c r="F114" s="14"/>
    </row>
    <row r="115" spans="1:6" ht="25.5" customHeight="1">
      <c r="A115" s="110" t="s">
        <v>91</v>
      </c>
      <c r="B115" s="110"/>
      <c r="C115" s="27" t="s">
        <v>92</v>
      </c>
      <c r="D115" s="14">
        <v>1842.86</v>
      </c>
      <c r="E115" s="14">
        <v>1897.34</v>
      </c>
      <c r="F115" s="14"/>
    </row>
    <row r="116" spans="1:6" ht="0.75" customHeight="1"/>
    <row r="117" spans="1:6" ht="25.5" customHeight="1">
      <c r="A117" s="110" t="s">
        <v>93</v>
      </c>
      <c r="B117" s="110"/>
      <c r="C117" s="27" t="s">
        <v>94</v>
      </c>
      <c r="D117" s="14">
        <v>15348.57</v>
      </c>
      <c r="E117" s="14">
        <v>15016.46</v>
      </c>
      <c r="F117" s="14">
        <v>97.84</v>
      </c>
    </row>
    <row r="118" spans="1:6" ht="25.5" customHeight="1">
      <c r="A118" s="110" t="s">
        <v>99</v>
      </c>
      <c r="B118" s="110"/>
      <c r="C118" s="27" t="s">
        <v>100</v>
      </c>
      <c r="D118" s="14">
        <v>313.08</v>
      </c>
      <c r="E118" s="14">
        <v>313.01</v>
      </c>
      <c r="F118" s="14"/>
    </row>
    <row r="119" spans="1:6" ht="25.5" customHeight="1">
      <c r="A119" s="110" t="s">
        <v>107</v>
      </c>
      <c r="B119" s="110"/>
      <c r="C119" s="27" t="s">
        <v>108</v>
      </c>
      <c r="D119" s="14">
        <v>3288.44</v>
      </c>
      <c r="E119" s="14">
        <v>2377.37</v>
      </c>
      <c r="F119" s="14"/>
    </row>
    <row r="120" spans="1:6" ht="0.75" customHeight="1"/>
    <row r="121" spans="1:6" ht="25.5" customHeight="1">
      <c r="A121" s="110" t="s">
        <v>109</v>
      </c>
      <c r="B121" s="110"/>
      <c r="C121" s="27" t="s">
        <v>110</v>
      </c>
      <c r="D121" s="14">
        <v>4181.1499999999996</v>
      </c>
      <c r="E121" s="14">
        <v>1664.38</v>
      </c>
      <c r="F121" s="14"/>
    </row>
    <row r="122" spans="1:6" ht="25.5" customHeight="1">
      <c r="A122" s="110" t="s">
        <v>115</v>
      </c>
      <c r="B122" s="110"/>
      <c r="C122" s="27" t="s">
        <v>116</v>
      </c>
      <c r="D122" s="14">
        <v>0</v>
      </c>
      <c r="E122" s="14">
        <v>130.13</v>
      </c>
      <c r="F122" s="14"/>
    </row>
    <row r="123" spans="1:6" ht="0.75" customHeight="1"/>
    <row r="124" spans="1:6" ht="25.5" customHeight="1">
      <c r="A124" s="110" t="s">
        <v>131</v>
      </c>
      <c r="B124" s="110"/>
      <c r="C124" s="27" t="s">
        <v>132</v>
      </c>
      <c r="D124" s="14">
        <v>21.9</v>
      </c>
      <c r="E124" s="14">
        <v>21.9</v>
      </c>
      <c r="F124" s="14"/>
    </row>
    <row r="125" spans="1:6" ht="25.5" customHeight="1">
      <c r="A125" s="110" t="s">
        <v>137</v>
      </c>
      <c r="B125" s="110"/>
      <c r="C125" s="27" t="s">
        <v>138</v>
      </c>
      <c r="D125" s="14">
        <v>6515</v>
      </c>
      <c r="E125" s="14">
        <v>5950.56</v>
      </c>
      <c r="F125" s="14"/>
    </row>
    <row r="126" spans="1:6" ht="0.75" customHeight="1"/>
    <row r="127" spans="1:6" ht="25.5" customHeight="1">
      <c r="A127" s="110" t="s">
        <v>147</v>
      </c>
      <c r="B127" s="110"/>
      <c r="C127" s="27" t="s">
        <v>140</v>
      </c>
      <c r="D127" s="14">
        <v>1029</v>
      </c>
      <c r="E127" s="14">
        <v>4559.1099999999997</v>
      </c>
      <c r="F127" s="14"/>
    </row>
    <row r="128" spans="1:6" ht="0.75" customHeight="1"/>
    <row r="129" spans="1:6" ht="25.5" customHeight="1">
      <c r="A129" s="110" t="s">
        <v>165</v>
      </c>
      <c r="B129" s="110"/>
      <c r="C129" s="27" t="s">
        <v>166</v>
      </c>
      <c r="D129" s="14">
        <v>0</v>
      </c>
      <c r="E129" s="14">
        <v>0</v>
      </c>
      <c r="F129" s="14">
        <v>0</v>
      </c>
    </row>
    <row r="130" spans="1:6" ht="25.5" customHeight="1">
      <c r="A130" s="111" t="s">
        <v>252</v>
      </c>
      <c r="B130" s="111"/>
      <c r="C130" s="65" t="s">
        <v>207</v>
      </c>
      <c r="D130" s="66">
        <v>996486.76</v>
      </c>
      <c r="E130" s="66">
        <v>1068740.6599999999</v>
      </c>
      <c r="F130" s="66">
        <v>107.25</v>
      </c>
    </row>
    <row r="131" spans="1:6" ht="25.5" customHeight="1">
      <c r="A131" s="110" t="s">
        <v>76</v>
      </c>
      <c r="B131" s="110"/>
      <c r="C131" s="27" t="s">
        <v>77</v>
      </c>
      <c r="D131" s="14">
        <v>912211.19</v>
      </c>
      <c r="E131" s="14">
        <v>991206.69</v>
      </c>
      <c r="F131" s="14">
        <v>108.66</v>
      </c>
    </row>
    <row r="132" spans="1:6" ht="25.5" customHeight="1">
      <c r="A132" s="110" t="s">
        <v>80</v>
      </c>
      <c r="B132" s="110"/>
      <c r="C132" s="27" t="s">
        <v>81</v>
      </c>
      <c r="D132" s="14">
        <v>748445.79</v>
      </c>
      <c r="E132" s="14">
        <v>809576.67</v>
      </c>
      <c r="F132" s="14"/>
    </row>
    <row r="133" spans="1:6" ht="25.5" customHeight="1">
      <c r="A133" s="110" t="s">
        <v>82</v>
      </c>
      <c r="B133" s="110"/>
      <c r="C133" s="27" t="s">
        <v>83</v>
      </c>
      <c r="D133" s="14">
        <v>15023</v>
      </c>
      <c r="E133" s="14">
        <v>16013.71</v>
      </c>
      <c r="F133" s="14"/>
    </row>
    <row r="134" spans="1:6" ht="0.75" customHeight="1"/>
    <row r="135" spans="1:6" ht="25.5" customHeight="1">
      <c r="A135" s="110" t="s">
        <v>84</v>
      </c>
      <c r="B135" s="110"/>
      <c r="C135" s="27" t="s">
        <v>85</v>
      </c>
      <c r="D135" s="14">
        <v>1562</v>
      </c>
      <c r="E135" s="14">
        <v>1635.5</v>
      </c>
      <c r="F135" s="14"/>
    </row>
    <row r="136" spans="1:6" ht="25.5" customHeight="1">
      <c r="A136" s="110" t="s">
        <v>88</v>
      </c>
      <c r="B136" s="110"/>
      <c r="C136" s="27" t="s">
        <v>87</v>
      </c>
      <c r="D136" s="14">
        <v>24134.63</v>
      </c>
      <c r="E136" s="14">
        <v>29284.49</v>
      </c>
      <c r="F136" s="14"/>
    </row>
    <row r="137" spans="1:6" ht="0.75" customHeight="1"/>
    <row r="138" spans="1:6" ht="25.5" customHeight="1">
      <c r="A138" s="110" t="s">
        <v>91</v>
      </c>
      <c r="B138" s="110"/>
      <c r="C138" s="27" t="s">
        <v>92</v>
      </c>
      <c r="D138" s="14">
        <v>123045.77</v>
      </c>
      <c r="E138" s="14">
        <v>134696.32000000001</v>
      </c>
      <c r="F138" s="14"/>
    </row>
    <row r="139" spans="1:6" ht="25.5" customHeight="1">
      <c r="A139" s="110" t="s">
        <v>93</v>
      </c>
      <c r="B139" s="110"/>
      <c r="C139" s="27" t="s">
        <v>94</v>
      </c>
      <c r="D139" s="14">
        <v>69367.17</v>
      </c>
      <c r="E139" s="14">
        <v>63031.78</v>
      </c>
      <c r="F139" s="14">
        <v>90.87</v>
      </c>
    </row>
    <row r="140" spans="1:6" ht="25.5" customHeight="1">
      <c r="A140" s="110" t="s">
        <v>97</v>
      </c>
      <c r="B140" s="110"/>
      <c r="C140" s="27" t="s">
        <v>98</v>
      </c>
      <c r="D140" s="14">
        <v>71</v>
      </c>
      <c r="E140" s="14">
        <v>161</v>
      </c>
      <c r="F140" s="14"/>
    </row>
    <row r="141" spans="1:6" ht="0.75" customHeight="1"/>
    <row r="142" spans="1:6" ht="25.5" customHeight="1">
      <c r="A142" s="110" t="s">
        <v>99</v>
      </c>
      <c r="B142" s="110"/>
      <c r="C142" s="27" t="s">
        <v>100</v>
      </c>
      <c r="D142" s="14">
        <v>16424.580000000002</v>
      </c>
      <c r="E142" s="14">
        <v>16026.32</v>
      </c>
      <c r="F142" s="14"/>
    </row>
    <row r="143" spans="1:6" ht="0.75" customHeight="1"/>
    <row r="144" spans="1:6" ht="25.5" customHeight="1">
      <c r="A144" s="110" t="s">
        <v>101</v>
      </c>
      <c r="B144" s="110"/>
      <c r="C144" s="27" t="s">
        <v>102</v>
      </c>
      <c r="D144" s="14">
        <v>150</v>
      </c>
      <c r="E144" s="14">
        <v>150</v>
      </c>
      <c r="F144" s="14"/>
    </row>
    <row r="145" spans="1:6" ht="25.5" customHeight="1">
      <c r="A145" s="110" t="s">
        <v>107</v>
      </c>
      <c r="B145" s="110"/>
      <c r="C145" s="27" t="s">
        <v>108</v>
      </c>
      <c r="D145" s="14">
        <v>2965.77</v>
      </c>
      <c r="E145" s="14">
        <v>1141.99</v>
      </c>
      <c r="F145" s="14"/>
    </row>
    <row r="146" spans="1:6" ht="0.75" customHeight="1"/>
    <row r="147" spans="1:6" ht="25.5" customHeight="1">
      <c r="A147" s="110" t="s">
        <v>109</v>
      </c>
      <c r="B147" s="110"/>
      <c r="C147" s="27" t="s">
        <v>110</v>
      </c>
      <c r="D147" s="14">
        <v>46814</v>
      </c>
      <c r="E147" s="14">
        <v>43526.21</v>
      </c>
      <c r="F147" s="14"/>
    </row>
    <row r="148" spans="1:6" ht="25.5" customHeight="1">
      <c r="A148" s="110" t="s">
        <v>113</v>
      </c>
      <c r="B148" s="110"/>
      <c r="C148" s="27" t="s">
        <v>114</v>
      </c>
      <c r="D148" s="14">
        <v>1040</v>
      </c>
      <c r="E148" s="14">
        <v>336.44</v>
      </c>
      <c r="F148" s="14"/>
    </row>
    <row r="149" spans="1:6" ht="0.75" customHeight="1"/>
    <row r="150" spans="1:6" ht="25.5" customHeight="1">
      <c r="A150" s="110" t="s">
        <v>115</v>
      </c>
      <c r="B150" s="110"/>
      <c r="C150" s="27" t="s">
        <v>116</v>
      </c>
      <c r="D150" s="14">
        <v>677.11</v>
      </c>
      <c r="E150" s="14">
        <v>677.11</v>
      </c>
      <c r="F150" s="14"/>
    </row>
    <row r="151" spans="1:6" ht="25.5" customHeight="1">
      <c r="A151" s="110" t="s">
        <v>123</v>
      </c>
      <c r="B151" s="110"/>
      <c r="C151" s="27" t="s">
        <v>124</v>
      </c>
      <c r="D151" s="14">
        <v>210</v>
      </c>
      <c r="E151" s="14">
        <v>770</v>
      </c>
      <c r="F151" s="14"/>
    </row>
    <row r="152" spans="1:6" ht="0.75" customHeight="1"/>
    <row r="153" spans="1:6" ht="25.5" customHeight="1">
      <c r="A153" s="110" t="s">
        <v>135</v>
      </c>
      <c r="B153" s="110"/>
      <c r="C153" s="27" t="s">
        <v>136</v>
      </c>
      <c r="D153" s="14">
        <v>220</v>
      </c>
      <c r="E153" s="14">
        <v>220</v>
      </c>
      <c r="F153" s="14"/>
    </row>
    <row r="154" spans="1:6" ht="25.5" customHeight="1">
      <c r="A154" s="110" t="s">
        <v>137</v>
      </c>
      <c r="B154" s="110"/>
      <c r="C154" s="27" t="s">
        <v>138</v>
      </c>
      <c r="D154" s="14">
        <v>22.71</v>
      </c>
      <c r="E154" s="14">
        <v>22.71</v>
      </c>
      <c r="F154" s="14"/>
    </row>
    <row r="155" spans="1:6" ht="0.75" customHeight="1"/>
    <row r="156" spans="1:6" ht="25.5" customHeight="1">
      <c r="A156" s="110" t="s">
        <v>147</v>
      </c>
      <c r="B156" s="110"/>
      <c r="C156" s="27" t="s">
        <v>140</v>
      </c>
      <c r="D156" s="14">
        <v>772</v>
      </c>
      <c r="E156" s="14">
        <v>0</v>
      </c>
      <c r="F156" s="14"/>
    </row>
    <row r="157" spans="1:6" ht="0.75" customHeight="1"/>
    <row r="158" spans="1:6" ht="25.5" customHeight="1">
      <c r="A158" s="110" t="s">
        <v>154</v>
      </c>
      <c r="B158" s="110"/>
      <c r="C158" s="27" t="s">
        <v>155</v>
      </c>
      <c r="D158" s="14">
        <v>6675.52</v>
      </c>
      <c r="E158" s="14">
        <v>6221.97</v>
      </c>
      <c r="F158" s="14">
        <v>93.21</v>
      </c>
    </row>
    <row r="159" spans="1:6" ht="25.5" customHeight="1">
      <c r="A159" s="110" t="s">
        <v>158</v>
      </c>
      <c r="B159" s="110"/>
      <c r="C159" s="27" t="s">
        <v>159</v>
      </c>
      <c r="D159" s="14">
        <v>6675.52</v>
      </c>
      <c r="E159" s="14">
        <v>6221.97</v>
      </c>
      <c r="F159" s="14"/>
    </row>
    <row r="160" spans="1:6" ht="25.5" customHeight="1">
      <c r="A160" s="110" t="s">
        <v>165</v>
      </c>
      <c r="B160" s="110"/>
      <c r="C160" s="27" t="s">
        <v>166</v>
      </c>
      <c r="D160" s="14">
        <v>8232.8799999999992</v>
      </c>
      <c r="E160" s="14">
        <v>8280.2199999999993</v>
      </c>
      <c r="F160" s="14">
        <v>100.58</v>
      </c>
    </row>
    <row r="161" spans="1:6" ht="25.5" customHeight="1">
      <c r="A161" s="110" t="s">
        <v>169</v>
      </c>
      <c r="B161" s="110"/>
      <c r="C161" s="27" t="s">
        <v>170</v>
      </c>
      <c r="D161" s="14">
        <v>1750</v>
      </c>
      <c r="E161" s="14">
        <v>1750</v>
      </c>
      <c r="F161" s="14"/>
    </row>
    <row r="162" spans="1:6" ht="0.75" customHeight="1"/>
    <row r="163" spans="1:6" ht="25.5" customHeight="1">
      <c r="A163" s="110" t="s">
        <v>185</v>
      </c>
      <c r="B163" s="110"/>
      <c r="C163" s="27" t="s">
        <v>186</v>
      </c>
      <c r="D163" s="14">
        <v>6482.8</v>
      </c>
      <c r="E163" s="14">
        <v>6530.22</v>
      </c>
      <c r="F163" s="14"/>
    </row>
    <row r="164" spans="1:6" ht="25.5" customHeight="1">
      <c r="A164" s="111" t="s">
        <v>253</v>
      </c>
      <c r="B164" s="111"/>
      <c r="C164" s="65" t="s">
        <v>210</v>
      </c>
      <c r="D164" s="66">
        <v>1826.76</v>
      </c>
      <c r="E164" s="66">
        <v>1401.06</v>
      </c>
      <c r="F164" s="66">
        <v>76.7</v>
      </c>
    </row>
    <row r="165" spans="1:6" ht="25.5" customHeight="1">
      <c r="A165" s="110" t="s">
        <v>93</v>
      </c>
      <c r="B165" s="110"/>
      <c r="C165" s="27" t="s">
        <v>94</v>
      </c>
      <c r="D165" s="14">
        <v>1676.76</v>
      </c>
      <c r="E165" s="14">
        <v>1072.4000000000001</v>
      </c>
      <c r="F165" s="14">
        <v>63.96</v>
      </c>
    </row>
    <row r="166" spans="1:6" ht="25.5" customHeight="1">
      <c r="A166" s="110" t="s">
        <v>97</v>
      </c>
      <c r="B166" s="110"/>
      <c r="C166" s="27" t="s">
        <v>98</v>
      </c>
      <c r="D166" s="14">
        <v>930</v>
      </c>
      <c r="E166" s="14">
        <v>879.8</v>
      </c>
      <c r="F166" s="14"/>
    </row>
    <row r="167" spans="1:6" ht="0.75" customHeight="1"/>
    <row r="168" spans="1:6" ht="25.5" customHeight="1">
      <c r="A168" s="110" t="s">
        <v>103</v>
      </c>
      <c r="B168" s="110"/>
      <c r="C168" s="27" t="s">
        <v>104</v>
      </c>
      <c r="D168" s="14">
        <v>100</v>
      </c>
      <c r="E168" s="14">
        <v>29</v>
      </c>
      <c r="F168" s="14"/>
    </row>
    <row r="169" spans="1:6" ht="25.5" customHeight="1">
      <c r="A169" s="110" t="s">
        <v>107</v>
      </c>
      <c r="B169" s="110"/>
      <c r="C169" s="27" t="s">
        <v>108</v>
      </c>
      <c r="D169" s="14">
        <v>540.76</v>
      </c>
      <c r="E169" s="14">
        <v>48.8</v>
      </c>
      <c r="F169" s="14"/>
    </row>
    <row r="170" spans="1:6" ht="0.75" customHeight="1"/>
    <row r="171" spans="1:6" ht="25.5" customHeight="1">
      <c r="A171" s="110" t="s">
        <v>115</v>
      </c>
      <c r="B171" s="110"/>
      <c r="C171" s="27" t="s">
        <v>116</v>
      </c>
      <c r="D171" s="14">
        <v>106</v>
      </c>
      <c r="E171" s="14">
        <v>114.8</v>
      </c>
      <c r="F171" s="14"/>
    </row>
    <row r="172" spans="1:6" ht="0.75" customHeight="1"/>
    <row r="173" spans="1:6" ht="25.5" customHeight="1">
      <c r="A173" s="110" t="s">
        <v>165</v>
      </c>
      <c r="B173" s="110"/>
      <c r="C173" s="27" t="s">
        <v>166</v>
      </c>
      <c r="D173" s="14">
        <v>150</v>
      </c>
      <c r="E173" s="14">
        <v>328.66</v>
      </c>
      <c r="F173" s="14">
        <v>219.11</v>
      </c>
    </row>
    <row r="174" spans="1:6" ht="25.5" customHeight="1">
      <c r="A174" s="110" t="s">
        <v>177</v>
      </c>
      <c r="B174" s="110"/>
      <c r="C174" s="27" t="s">
        <v>178</v>
      </c>
      <c r="D174" s="14">
        <v>150</v>
      </c>
      <c r="E174" s="14">
        <v>150</v>
      </c>
      <c r="F174" s="14"/>
    </row>
    <row r="175" spans="1:6" ht="25.5" customHeight="1">
      <c r="A175" s="110" t="s">
        <v>179</v>
      </c>
      <c r="B175" s="110"/>
      <c r="C175" s="27" t="s">
        <v>180</v>
      </c>
      <c r="D175" s="14"/>
      <c r="E175" s="14">
        <v>175</v>
      </c>
      <c r="F175" s="14"/>
    </row>
    <row r="176" spans="1:6" ht="0.75" customHeight="1"/>
    <row r="177" spans="1:6" ht="25.5" customHeight="1">
      <c r="A177" s="110" t="s">
        <v>185</v>
      </c>
      <c r="B177" s="110"/>
      <c r="C177" s="27" t="s">
        <v>186</v>
      </c>
      <c r="D177" s="14"/>
      <c r="E177" s="14">
        <v>3.66</v>
      </c>
      <c r="F177" s="14"/>
    </row>
  </sheetData>
  <mergeCells count="132">
    <mergeCell ref="B1:G1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6:B16"/>
    <mergeCell ref="A17:B17"/>
    <mergeCell ref="A19:B19"/>
    <mergeCell ref="A20:B20"/>
    <mergeCell ref="A22:B22"/>
    <mergeCell ref="A23:B23"/>
    <mergeCell ref="A25:B25"/>
    <mergeCell ref="A27:B27"/>
    <mergeCell ref="A28:B28"/>
    <mergeCell ref="A30:B30"/>
    <mergeCell ref="A31:B31"/>
    <mergeCell ref="A33:B33"/>
    <mergeCell ref="A34:B34"/>
    <mergeCell ref="A36:B36"/>
    <mergeCell ref="A37:B37"/>
    <mergeCell ref="A39:B39"/>
    <mergeCell ref="A41:B41"/>
    <mergeCell ref="A42:B42"/>
    <mergeCell ref="A43:B43"/>
    <mergeCell ref="A45:B45"/>
    <mergeCell ref="A46:B46"/>
    <mergeCell ref="A47:B47"/>
    <mergeCell ref="A48:B48"/>
    <mergeCell ref="A49:B49"/>
    <mergeCell ref="A50:B50"/>
    <mergeCell ref="A52:B52"/>
    <mergeCell ref="A53:B53"/>
    <mergeCell ref="A55:B55"/>
    <mergeCell ref="A56:B56"/>
    <mergeCell ref="A57:B57"/>
    <mergeCell ref="A58:B58"/>
    <mergeCell ref="A59:B59"/>
    <mergeCell ref="A61:B61"/>
    <mergeCell ref="A62:B62"/>
    <mergeCell ref="A63:B63"/>
    <mergeCell ref="A64:B64"/>
    <mergeCell ref="A65:B65"/>
    <mergeCell ref="A67:B67"/>
    <mergeCell ref="A68:B68"/>
    <mergeCell ref="A69:B69"/>
    <mergeCell ref="A70:B70"/>
    <mergeCell ref="A71:B71"/>
    <mergeCell ref="A72:B72"/>
    <mergeCell ref="A74:B74"/>
    <mergeCell ref="A76:B76"/>
    <mergeCell ref="A77:B77"/>
    <mergeCell ref="A78:B78"/>
    <mergeCell ref="A80:B80"/>
    <mergeCell ref="A81:B81"/>
    <mergeCell ref="A82:B82"/>
    <mergeCell ref="A83:B83"/>
    <mergeCell ref="A85:B85"/>
    <mergeCell ref="A86:B86"/>
    <mergeCell ref="A87:B87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100:B100"/>
    <mergeCell ref="A101:B101"/>
    <mergeCell ref="A103:B103"/>
    <mergeCell ref="A104:B104"/>
    <mergeCell ref="A106:B106"/>
    <mergeCell ref="A107:B107"/>
    <mergeCell ref="A109:B109"/>
    <mergeCell ref="A110:B110"/>
    <mergeCell ref="A111:B111"/>
    <mergeCell ref="A112:B112"/>
    <mergeCell ref="A114:B114"/>
    <mergeCell ref="A115:B115"/>
    <mergeCell ref="A117:B117"/>
    <mergeCell ref="A118:B118"/>
    <mergeCell ref="A119:B119"/>
    <mergeCell ref="A121:B121"/>
    <mergeCell ref="A122:B122"/>
    <mergeCell ref="A124:B124"/>
    <mergeCell ref="A125:B125"/>
    <mergeCell ref="A127:B127"/>
    <mergeCell ref="A129:B129"/>
    <mergeCell ref="A130:B130"/>
    <mergeCell ref="A131:B131"/>
    <mergeCell ref="A132:B132"/>
    <mergeCell ref="A133:B133"/>
    <mergeCell ref="A135:B135"/>
    <mergeCell ref="A136:B136"/>
    <mergeCell ref="A138:B138"/>
    <mergeCell ref="A139:B139"/>
    <mergeCell ref="A140:B140"/>
    <mergeCell ref="A142:B142"/>
    <mergeCell ref="A144:B144"/>
    <mergeCell ref="A145:B145"/>
    <mergeCell ref="A147:B147"/>
    <mergeCell ref="A148:B148"/>
    <mergeCell ref="A150:B150"/>
    <mergeCell ref="A151:B151"/>
    <mergeCell ref="A153:B153"/>
    <mergeCell ref="A154:B154"/>
    <mergeCell ref="A156:B156"/>
    <mergeCell ref="A169:B169"/>
    <mergeCell ref="A171:B171"/>
    <mergeCell ref="A173:B173"/>
    <mergeCell ref="A174:B174"/>
    <mergeCell ref="A175:B175"/>
    <mergeCell ref="A177:B177"/>
    <mergeCell ref="A158:B158"/>
    <mergeCell ref="A159:B159"/>
    <mergeCell ref="A160:B160"/>
    <mergeCell ref="A161:B161"/>
    <mergeCell ref="A163:B163"/>
    <mergeCell ref="A164:B164"/>
    <mergeCell ref="A165:B165"/>
    <mergeCell ref="A166:B166"/>
    <mergeCell ref="A168:B168"/>
  </mergeCells>
  <pageMargins left="0.771653532981873" right="0.590551197528839" top="0.590551197528839" bottom="0.590551197528839" header="0.3" footer="0.3"/>
  <pageSetup paperSize="9" scale="6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F12" sqref="A1:G12"/>
    </sheetView>
  </sheetViews>
  <sheetFormatPr defaultRowHeight="15"/>
  <cols>
    <col min="1" max="7" width="15.7109375" customWidth="1"/>
  </cols>
  <sheetData>
    <row r="1" spans="1:7" ht="30" customHeight="1">
      <c r="A1" s="117" t="s">
        <v>277</v>
      </c>
      <c r="B1" s="117"/>
      <c r="C1" s="117"/>
      <c r="D1" s="117"/>
      <c r="E1" s="117"/>
      <c r="F1" s="117"/>
      <c r="G1" s="117"/>
    </row>
    <row r="2" spans="1:7" ht="18.75" customHeight="1">
      <c r="A2" s="74"/>
      <c r="B2" s="74"/>
      <c r="C2" s="74"/>
      <c r="D2" s="74"/>
      <c r="E2" s="74"/>
      <c r="F2" s="74"/>
      <c r="G2" s="74"/>
    </row>
    <row r="3" spans="1:7" ht="25.5" customHeight="1">
      <c r="A3" s="74"/>
      <c r="B3" s="117" t="s">
        <v>278</v>
      </c>
      <c r="C3" s="117"/>
      <c r="D3" s="117"/>
      <c r="E3" s="117"/>
      <c r="F3" s="117"/>
      <c r="G3" s="117"/>
    </row>
    <row r="4" spans="1:7" ht="6" customHeight="1">
      <c r="A4" s="74"/>
      <c r="B4" s="74"/>
      <c r="C4" s="74"/>
      <c r="D4" s="74"/>
      <c r="E4" s="74"/>
      <c r="F4" s="74"/>
      <c r="G4" s="74"/>
    </row>
    <row r="5" spans="1:7" ht="30" customHeight="1">
      <c r="A5" s="118" t="s">
        <v>3</v>
      </c>
      <c r="B5" s="118"/>
      <c r="C5" s="118"/>
      <c r="D5" s="88" t="s">
        <v>5</v>
      </c>
      <c r="E5" s="88" t="s">
        <v>213</v>
      </c>
      <c r="F5" s="88" t="s">
        <v>279</v>
      </c>
      <c r="G5" s="74"/>
    </row>
    <row r="6" spans="1:7" ht="30" customHeight="1">
      <c r="A6" s="119">
        <v>1</v>
      </c>
      <c r="B6" s="119"/>
      <c r="C6" s="119"/>
      <c r="D6" s="89">
        <v>2</v>
      </c>
      <c r="E6" s="89">
        <v>3</v>
      </c>
      <c r="F6" s="89">
        <v>4</v>
      </c>
      <c r="G6" s="74"/>
    </row>
    <row r="7" spans="1:7" ht="30" customHeight="1">
      <c r="A7" s="120" t="s">
        <v>221</v>
      </c>
      <c r="B7" s="120"/>
      <c r="C7" s="120"/>
      <c r="D7" s="90">
        <v>1116287.1000000001</v>
      </c>
      <c r="E7" s="90">
        <v>1195033.3700000001</v>
      </c>
      <c r="F7" s="90">
        <v>107.05</v>
      </c>
      <c r="G7" s="74"/>
    </row>
    <row r="8" spans="1:7" ht="40.5" customHeight="1">
      <c r="A8" s="116" t="s">
        <v>280</v>
      </c>
      <c r="B8" s="116"/>
      <c r="C8" s="91" t="s">
        <v>281</v>
      </c>
      <c r="D8" s="92">
        <v>1116287.1000000001</v>
      </c>
      <c r="E8" s="92">
        <v>1195033.3700000001</v>
      </c>
      <c r="F8" s="92">
        <v>107.05</v>
      </c>
      <c r="G8" s="74"/>
    </row>
    <row r="9" spans="1:7" ht="36" customHeight="1">
      <c r="A9" s="116" t="s">
        <v>222</v>
      </c>
      <c r="B9" s="116"/>
      <c r="C9" s="91" t="s">
        <v>223</v>
      </c>
      <c r="D9" s="92">
        <v>87220.69</v>
      </c>
      <c r="E9" s="92">
        <v>93986.559999999998</v>
      </c>
      <c r="F9" s="92">
        <v>107.76</v>
      </c>
      <c r="G9" s="74"/>
    </row>
    <row r="10" spans="1:7" ht="33.75" customHeight="1">
      <c r="A10" s="116" t="s">
        <v>244</v>
      </c>
      <c r="B10" s="116"/>
      <c r="C10" s="91" t="s">
        <v>245</v>
      </c>
      <c r="D10" s="92">
        <v>1029066.41</v>
      </c>
      <c r="E10" s="92">
        <v>1101046.81</v>
      </c>
      <c r="F10" s="92">
        <v>106.99</v>
      </c>
      <c r="G10" s="74"/>
    </row>
    <row r="11" spans="1:7" ht="30" customHeight="1">
      <c r="A11" s="74"/>
      <c r="B11" s="74"/>
      <c r="C11" s="74"/>
      <c r="D11" s="74"/>
      <c r="E11" s="74"/>
      <c r="F11" s="74"/>
      <c r="G11" s="74"/>
    </row>
    <row r="12" spans="1:7" ht="30" customHeight="1">
      <c r="A12" s="74"/>
      <c r="B12" s="74"/>
      <c r="C12" s="74"/>
      <c r="D12" s="74"/>
      <c r="E12" s="74"/>
      <c r="F12" s="74"/>
      <c r="G12" s="74"/>
    </row>
    <row r="13" spans="1:7" ht="30" customHeight="1">
      <c r="A13" s="74"/>
      <c r="B13" s="74"/>
      <c r="C13" s="74"/>
      <c r="D13" s="74"/>
      <c r="E13" s="74"/>
      <c r="F13" s="74"/>
      <c r="G13" s="74"/>
    </row>
  </sheetData>
  <mergeCells count="8">
    <mergeCell ref="A9:B9"/>
    <mergeCell ref="A10:B10"/>
    <mergeCell ref="A1:G1"/>
    <mergeCell ref="B3:G3"/>
    <mergeCell ref="A5:C5"/>
    <mergeCell ref="A6:C6"/>
    <mergeCell ref="A7:C7"/>
    <mergeCell ref="A8:B8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G23" sqref="A1:G23"/>
    </sheetView>
  </sheetViews>
  <sheetFormatPr defaultRowHeight="15"/>
  <cols>
    <col min="1" max="7" width="15.7109375" customWidth="1"/>
  </cols>
  <sheetData>
    <row r="1" spans="1:7" ht="20.100000000000001" customHeight="1">
      <c r="A1" s="123" t="s">
        <v>265</v>
      </c>
      <c r="B1" s="123"/>
      <c r="C1" s="123"/>
      <c r="D1" s="123"/>
      <c r="E1" s="123"/>
      <c r="F1" s="123"/>
      <c r="G1" s="123"/>
    </row>
    <row r="2" spans="1:7" ht="20.100000000000001" customHeight="1">
      <c r="A2" s="74"/>
      <c r="B2" s="74"/>
      <c r="C2" s="74"/>
      <c r="D2" s="74"/>
      <c r="E2" s="74"/>
      <c r="F2" s="74"/>
      <c r="G2" s="74"/>
    </row>
    <row r="3" spans="1:7" ht="20.100000000000001" customHeight="1">
      <c r="A3" s="124"/>
      <c r="B3" s="124"/>
      <c r="C3" s="124"/>
      <c r="D3" s="124"/>
      <c r="E3" s="124"/>
      <c r="F3" s="124"/>
      <c r="G3" s="124"/>
    </row>
    <row r="4" spans="1:7" ht="36" customHeight="1">
      <c r="A4" s="125" t="s">
        <v>3</v>
      </c>
      <c r="B4" s="125"/>
      <c r="C4" s="75" t="s">
        <v>189</v>
      </c>
      <c r="D4" s="75" t="s">
        <v>5</v>
      </c>
      <c r="E4" s="75" t="s">
        <v>191</v>
      </c>
      <c r="F4" s="75" t="s">
        <v>192</v>
      </c>
      <c r="G4" s="75" t="s">
        <v>8</v>
      </c>
    </row>
    <row r="5" spans="1:7" ht="20.100000000000001" customHeight="1">
      <c r="A5" s="121">
        <v>1</v>
      </c>
      <c r="B5" s="121"/>
      <c r="C5" s="76">
        <v>2</v>
      </c>
      <c r="D5" s="76">
        <v>3</v>
      </c>
      <c r="E5" s="76">
        <v>4</v>
      </c>
      <c r="F5" s="76">
        <v>5</v>
      </c>
      <c r="G5" s="76">
        <v>6</v>
      </c>
    </row>
    <row r="6" spans="1:7" ht="20.100000000000001" customHeight="1">
      <c r="A6" s="77" t="s">
        <v>266</v>
      </c>
      <c r="B6" s="78" t="s">
        <v>267</v>
      </c>
      <c r="C6" s="79">
        <v>11336.86</v>
      </c>
      <c r="D6" s="79">
        <v>2000</v>
      </c>
      <c r="E6" s="79">
        <v>2308.42</v>
      </c>
      <c r="F6" s="79">
        <f>(E6/C6)*100</f>
        <v>20.362075565897435</v>
      </c>
      <c r="G6" s="79">
        <f>(E6/D6)*100</f>
        <v>115.42099999999999</v>
      </c>
    </row>
    <row r="7" spans="1:7" ht="33" customHeight="1">
      <c r="A7" s="77" t="s">
        <v>268</v>
      </c>
      <c r="B7" s="78" t="s">
        <v>269</v>
      </c>
      <c r="C7" s="79">
        <v>11336.86</v>
      </c>
      <c r="D7" s="79">
        <v>2000</v>
      </c>
      <c r="E7" s="79">
        <v>2308.42</v>
      </c>
      <c r="F7" s="79">
        <f>(E7/C7)*100</f>
        <v>20.362075565897435</v>
      </c>
      <c r="G7" s="79">
        <f>(E7/D7)*100</f>
        <v>115.42099999999999</v>
      </c>
    </row>
    <row r="8" spans="1:7" ht="27" customHeight="1">
      <c r="A8" s="80" t="s">
        <v>270</v>
      </c>
      <c r="B8" s="81" t="s">
        <v>271</v>
      </c>
      <c r="C8" s="82" t="s">
        <v>188</v>
      </c>
      <c r="D8" s="83"/>
      <c r="E8" s="82"/>
      <c r="F8" s="79"/>
      <c r="G8" s="79"/>
    </row>
    <row r="9" spans="1:7" ht="27.75" customHeight="1">
      <c r="A9" s="80" t="s">
        <v>272</v>
      </c>
      <c r="B9" s="81" t="s">
        <v>273</v>
      </c>
      <c r="C9" s="82">
        <v>11336.86</v>
      </c>
      <c r="D9" s="82">
        <v>2000</v>
      </c>
      <c r="E9" s="82">
        <v>2308.42</v>
      </c>
      <c r="F9" s="84">
        <f>(E9/C9)*100</f>
        <v>20.362075565897435</v>
      </c>
      <c r="G9" s="84">
        <f>(E9/D9)*100</f>
        <v>115.42099999999999</v>
      </c>
    </row>
    <row r="10" spans="1:7" ht="20.100000000000001" customHeight="1">
      <c r="A10" s="74"/>
      <c r="B10" s="74"/>
      <c r="C10" s="74"/>
      <c r="D10" s="74"/>
      <c r="E10" s="74"/>
      <c r="F10" s="74"/>
      <c r="G10" s="74"/>
    </row>
    <row r="11" spans="1:7" ht="20.100000000000001" customHeight="1">
      <c r="A11" s="124"/>
      <c r="B11" s="124"/>
      <c r="C11" s="124"/>
      <c r="D11" s="124"/>
      <c r="E11" s="124"/>
      <c r="F11" s="124"/>
      <c r="G11" s="124"/>
    </row>
    <row r="12" spans="1:7" ht="25.5" customHeight="1">
      <c r="A12" s="125" t="s">
        <v>3</v>
      </c>
      <c r="B12" s="125"/>
      <c r="C12" s="75" t="s">
        <v>189</v>
      </c>
      <c r="D12" s="75" t="s">
        <v>5</v>
      </c>
      <c r="E12" s="75" t="s">
        <v>191</v>
      </c>
      <c r="F12" s="75" t="s">
        <v>192</v>
      </c>
      <c r="G12" s="75" t="s">
        <v>8</v>
      </c>
    </row>
    <row r="13" spans="1:7" ht="20.100000000000001" customHeight="1">
      <c r="A13" s="121">
        <v>1</v>
      </c>
      <c r="B13" s="121"/>
      <c r="C13" s="76">
        <v>2</v>
      </c>
      <c r="D13" s="76">
        <v>3</v>
      </c>
      <c r="E13" s="76">
        <v>4</v>
      </c>
      <c r="F13" s="76">
        <v>5</v>
      </c>
      <c r="G13" s="76">
        <v>6</v>
      </c>
    </row>
    <row r="14" spans="1:7" ht="20.100000000000001" customHeight="1">
      <c r="A14" s="77" t="s">
        <v>266</v>
      </c>
      <c r="B14" s="78" t="s">
        <v>267</v>
      </c>
      <c r="C14" s="79">
        <v>9028.44</v>
      </c>
      <c r="D14" s="79"/>
      <c r="E14" s="79">
        <v>79078.31</v>
      </c>
      <c r="F14" s="79">
        <f>(E14/C14)*100</f>
        <v>875.88010774840393</v>
      </c>
      <c r="G14" s="79"/>
    </row>
    <row r="15" spans="1:7" ht="27.75" customHeight="1">
      <c r="A15" s="77" t="s">
        <v>268</v>
      </c>
      <c r="B15" s="78" t="s">
        <v>269</v>
      </c>
      <c r="C15" s="79">
        <v>9028.44</v>
      </c>
      <c r="D15" s="79"/>
      <c r="E15" s="79">
        <v>79078.31</v>
      </c>
      <c r="F15" s="79">
        <f>(E15/C15)*100</f>
        <v>875.88010774840393</v>
      </c>
      <c r="G15" s="79"/>
    </row>
    <row r="16" spans="1:7" ht="30" customHeight="1">
      <c r="A16" s="80" t="s">
        <v>270</v>
      </c>
      <c r="B16" s="81" t="s">
        <v>271</v>
      </c>
      <c r="C16" s="82" t="s">
        <v>188</v>
      </c>
      <c r="D16" s="83"/>
      <c r="E16" s="82"/>
      <c r="F16" s="83"/>
      <c r="G16" s="85"/>
    </row>
    <row r="17" spans="1:7" ht="27.75" customHeight="1">
      <c r="A17" s="80" t="s">
        <v>274</v>
      </c>
      <c r="B17" s="81" t="s">
        <v>275</v>
      </c>
      <c r="C17" s="82">
        <v>9028.44</v>
      </c>
      <c r="D17" s="82"/>
      <c r="E17" s="82">
        <v>79078.31</v>
      </c>
      <c r="F17" s="79">
        <f>(E17/C17)*100</f>
        <v>875.88010774840393</v>
      </c>
      <c r="G17" s="79"/>
    </row>
    <row r="18" spans="1:7" ht="20.100000000000001" customHeight="1">
      <c r="A18" s="74"/>
      <c r="B18" s="74"/>
      <c r="C18" s="74"/>
      <c r="D18" s="74"/>
      <c r="E18" s="74"/>
      <c r="F18" s="74"/>
      <c r="G18" s="74"/>
    </row>
    <row r="19" spans="1:7" ht="20.100000000000001" customHeight="1">
      <c r="A19" s="122" t="s">
        <v>276</v>
      </c>
      <c r="B19" s="122"/>
      <c r="C19" s="86">
        <v>2308.42</v>
      </c>
      <c r="D19" s="86">
        <v>2000</v>
      </c>
      <c r="E19" s="86">
        <v>76769.89</v>
      </c>
      <c r="F19" s="87">
        <f>(E19/C19)*100</f>
        <v>3325.6465461224557</v>
      </c>
      <c r="G19" s="87">
        <f>(E19/D19)*100</f>
        <v>3838.4945000000002</v>
      </c>
    </row>
    <row r="20" spans="1:7" ht="20.100000000000001" customHeight="1">
      <c r="A20" s="74"/>
      <c r="B20" s="74"/>
      <c r="C20" s="74"/>
      <c r="D20" s="74"/>
      <c r="E20" s="74"/>
      <c r="F20" s="74"/>
      <c r="G20" s="74"/>
    </row>
    <row r="21" spans="1:7" ht="20.100000000000001" customHeight="1">
      <c r="A21" s="74"/>
      <c r="B21" s="74"/>
      <c r="C21" s="74"/>
      <c r="D21" s="74"/>
      <c r="E21" s="74"/>
      <c r="F21" s="74"/>
      <c r="G21" s="74"/>
    </row>
  </sheetData>
  <mergeCells count="8">
    <mergeCell ref="A13:B13"/>
    <mergeCell ref="A19:B19"/>
    <mergeCell ref="A1:G1"/>
    <mergeCell ref="A3:G3"/>
    <mergeCell ref="A4:B4"/>
    <mergeCell ref="A5:B5"/>
    <mergeCell ref="A11:G11"/>
    <mergeCell ref="A12:B1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 </vt:lpstr>
      <vt:lpstr>Izvori financiranja</vt:lpstr>
      <vt:lpstr>Funkcijska klasifikacija</vt:lpstr>
      <vt:lpstr>Posebni dio-program.klas.</vt:lpstr>
      <vt:lpstr>posebni dio-org.klas.</vt:lpstr>
      <vt:lpstr>preneseni višak-manjak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škola</dc:creator>
  <cp:lastModifiedBy>škola</cp:lastModifiedBy>
  <cp:lastPrinted>2026-03-06T12:04:04Z</cp:lastPrinted>
  <dcterms:created xsi:type="dcterms:W3CDTF">2026-02-04T10:13:54Z</dcterms:created>
  <dcterms:modified xsi:type="dcterms:W3CDTF">2026-03-06T12:11:04Z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22.2.5.0</vt:lpwstr>
  </property>
</Properties>
</file>