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000" activeTab="2"/>
  </bookViews>
  <sheets>
    <sheet name="OPĆI DIO" sheetId="4" r:id="rId1"/>
    <sheet name="PLAN PRIHODA" sheetId="2" r:id="rId2"/>
    <sheet name="PLAN RASHODA I IZDATAKA" sheetId="3" r:id="rId3"/>
  </sheets>
  <definedNames>
    <definedName name="_xlnm._FilterDatabase" localSheetId="2" hidden="1">'PLAN RASHODA I IZDATAKA'!#REF!</definedName>
    <definedName name="_xlnm.Print_Titles" localSheetId="1">'PLAN PRIHODA'!$1:$1</definedName>
    <definedName name="_xlnm.Print_Titles" localSheetId="2">'PLAN RASHODA I IZDATAKA'!$1:$1</definedName>
    <definedName name="_xlnm.Print_Area" localSheetId="0">'OPĆI DIO'!$A$2:$G$32</definedName>
    <definedName name="_xlnm.Print_Area" localSheetId="1">'PLAN PRIHODA'!$A$1:$U$27</definedName>
    <definedName name="_xlnm.Print_Area" localSheetId="2">'PLAN RASHODA I IZDATAKA'!$A$1:$X$454</definedName>
  </definedNames>
  <calcPr calcId="125725"/>
</workbook>
</file>

<file path=xl/calcChain.xml><?xml version="1.0" encoding="utf-8"?>
<calcChain xmlns="http://schemas.openxmlformats.org/spreadsheetml/2006/main">
  <c r="M25" i="2"/>
  <c r="Q22"/>
  <c r="J25" l="1"/>
  <c r="K25"/>
  <c r="L25"/>
  <c r="O25"/>
  <c r="R25"/>
  <c r="S25"/>
  <c r="T25"/>
  <c r="U25"/>
  <c r="C202" i="3" l="1"/>
  <c r="D150" l="1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5"/>
  <c r="C196"/>
  <c r="C197"/>
  <c r="C137"/>
  <c r="D138"/>
  <c r="D139"/>
  <c r="D140"/>
  <c r="D141"/>
  <c r="D142"/>
  <c r="D143"/>
  <c r="D144"/>
  <c r="D145"/>
  <c r="D146"/>
  <c r="D147"/>
  <c r="D148"/>
  <c r="D151"/>
  <c r="D152"/>
  <c r="D153"/>
  <c r="D154"/>
  <c r="D156"/>
  <c r="D157"/>
  <c r="D158"/>
  <c r="D159"/>
  <c r="D160"/>
  <c r="D161"/>
  <c r="D162"/>
  <c r="D164"/>
  <c r="D165"/>
  <c r="D166"/>
  <c r="D167"/>
  <c r="D168"/>
  <c r="D169"/>
  <c r="D170"/>
  <c r="D171"/>
  <c r="D172"/>
  <c r="D174"/>
  <c r="D175"/>
  <c r="D176"/>
  <c r="D177"/>
  <c r="D178"/>
  <c r="D179"/>
  <c r="D180"/>
  <c r="D181"/>
  <c r="D182"/>
  <c r="D183"/>
  <c r="D186"/>
  <c r="D187"/>
  <c r="D188"/>
  <c r="D189"/>
  <c r="D190"/>
  <c r="D192"/>
  <c r="D193"/>
  <c r="D195"/>
  <c r="D196"/>
  <c r="D636"/>
  <c r="D637"/>
  <c r="D638"/>
  <c r="D639"/>
  <c r="D640"/>
  <c r="D641"/>
  <c r="D642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C694"/>
  <c r="U693"/>
  <c r="S693"/>
  <c r="Q693"/>
  <c r="P693"/>
  <c r="O693"/>
  <c r="M693"/>
  <c r="K693"/>
  <c r="I693"/>
  <c r="G693"/>
  <c r="E693"/>
  <c r="C693"/>
  <c r="C692"/>
  <c r="C691"/>
  <c r="U690"/>
  <c r="S690"/>
  <c r="Q690"/>
  <c r="P690"/>
  <c r="O690"/>
  <c r="M690"/>
  <c r="K690"/>
  <c r="I690"/>
  <c r="G690"/>
  <c r="E690"/>
  <c r="C690"/>
  <c r="C689"/>
  <c r="C688"/>
  <c r="C687"/>
  <c r="C686"/>
  <c r="U685"/>
  <c r="S685"/>
  <c r="Q685"/>
  <c r="P685"/>
  <c r="O685"/>
  <c r="M685"/>
  <c r="K685"/>
  <c r="I685"/>
  <c r="G685"/>
  <c r="E685"/>
  <c r="C685"/>
  <c r="U684"/>
  <c r="S684"/>
  <c r="Q684"/>
  <c r="P684"/>
  <c r="O684"/>
  <c r="M684"/>
  <c r="K684"/>
  <c r="I684"/>
  <c r="G684"/>
  <c r="E684"/>
  <c r="C684"/>
  <c r="U683"/>
  <c r="S683"/>
  <c r="Q683"/>
  <c r="Q695" s="1"/>
  <c r="P683"/>
  <c r="O683"/>
  <c r="O695" s="1"/>
  <c r="M683"/>
  <c r="M695" s="1"/>
  <c r="K683"/>
  <c r="K695" s="1"/>
  <c r="I683"/>
  <c r="I695" s="1"/>
  <c r="G683"/>
  <c r="G695" s="1"/>
  <c r="E683"/>
  <c r="E695" s="1"/>
  <c r="C683"/>
  <c r="C682"/>
  <c r="C681"/>
  <c r="C680"/>
  <c r="C679"/>
  <c r="U678"/>
  <c r="S678"/>
  <c r="Q678"/>
  <c r="P678"/>
  <c r="O678"/>
  <c r="M678"/>
  <c r="K678"/>
  <c r="I678"/>
  <c r="G678"/>
  <c r="E678"/>
  <c r="C678"/>
  <c r="U677"/>
  <c r="S677"/>
  <c r="Q677"/>
  <c r="P677"/>
  <c r="O677"/>
  <c r="M677"/>
  <c r="K677"/>
  <c r="I677"/>
  <c r="G677"/>
  <c r="E677"/>
  <c r="C677"/>
  <c r="C676"/>
  <c r="C675"/>
  <c r="C674"/>
  <c r="C673"/>
  <c r="U672"/>
  <c r="S672"/>
  <c r="Q672"/>
  <c r="P672"/>
  <c r="O672"/>
  <c r="M672"/>
  <c r="K672"/>
  <c r="I672"/>
  <c r="G672"/>
  <c r="E672"/>
  <c r="C672"/>
  <c r="C671"/>
  <c r="U670"/>
  <c r="S670"/>
  <c r="O670"/>
  <c r="M670"/>
  <c r="K670"/>
  <c r="I670"/>
  <c r="G670"/>
  <c r="E670"/>
  <c r="C670"/>
  <c r="C669"/>
  <c r="C668"/>
  <c r="C667"/>
  <c r="C666"/>
  <c r="C665"/>
  <c r="C664"/>
  <c r="C663"/>
  <c r="C662"/>
  <c r="C661"/>
  <c r="U660"/>
  <c r="S660"/>
  <c r="Q660"/>
  <c r="P660"/>
  <c r="O660"/>
  <c r="M660"/>
  <c r="K660"/>
  <c r="I660"/>
  <c r="G660"/>
  <c r="E660"/>
  <c r="C660"/>
  <c r="C659"/>
  <c r="C658"/>
  <c r="C657"/>
  <c r="C656"/>
  <c r="C655"/>
  <c r="C654"/>
  <c r="C653"/>
  <c r="U652"/>
  <c r="S652"/>
  <c r="Q652"/>
  <c r="P652"/>
  <c r="O652"/>
  <c r="M652"/>
  <c r="K652"/>
  <c r="J652"/>
  <c r="I652"/>
  <c r="G652"/>
  <c r="E652"/>
  <c r="C652"/>
  <c r="C651"/>
  <c r="C650"/>
  <c r="C648"/>
  <c r="U647"/>
  <c r="S647"/>
  <c r="Q647"/>
  <c r="P647"/>
  <c r="O647"/>
  <c r="M647"/>
  <c r="K647"/>
  <c r="J647"/>
  <c r="I647"/>
  <c r="G647"/>
  <c r="E647"/>
  <c r="C647"/>
  <c r="U646"/>
  <c r="S646"/>
  <c r="R646"/>
  <c r="Q646"/>
  <c r="P646"/>
  <c r="O646"/>
  <c r="N646"/>
  <c r="M646"/>
  <c r="L646"/>
  <c r="K646"/>
  <c r="J646"/>
  <c r="I646"/>
  <c r="H646"/>
  <c r="G646"/>
  <c r="F646"/>
  <c r="E646"/>
  <c r="C646"/>
  <c r="C644"/>
  <c r="U643"/>
  <c r="S643"/>
  <c r="R643"/>
  <c r="Q643"/>
  <c r="P643"/>
  <c r="O643"/>
  <c r="N643"/>
  <c r="M643"/>
  <c r="L643"/>
  <c r="K643"/>
  <c r="J643"/>
  <c r="I643"/>
  <c r="H643"/>
  <c r="G643"/>
  <c r="F643"/>
  <c r="D643" s="1"/>
  <c r="E643"/>
  <c r="C643"/>
  <c r="C642"/>
  <c r="U641"/>
  <c r="S641"/>
  <c r="Q641"/>
  <c r="P641"/>
  <c r="O641"/>
  <c r="N641"/>
  <c r="M641"/>
  <c r="L641"/>
  <c r="K641"/>
  <c r="J641"/>
  <c r="I641"/>
  <c r="H641"/>
  <c r="G641"/>
  <c r="F641"/>
  <c r="E641"/>
  <c r="C641"/>
  <c r="C640"/>
  <c r="C639"/>
  <c r="C638"/>
  <c r="C636" s="1"/>
  <c r="C635" s="1"/>
  <c r="C634" s="1"/>
  <c r="U636"/>
  <c r="S636"/>
  <c r="R636"/>
  <c r="Q636"/>
  <c r="P636"/>
  <c r="P635" s="1"/>
  <c r="P634" s="1"/>
  <c r="O636"/>
  <c r="N636"/>
  <c r="M636"/>
  <c r="L636"/>
  <c r="K636"/>
  <c r="J636"/>
  <c r="I636"/>
  <c r="H636"/>
  <c r="G636"/>
  <c r="F636"/>
  <c r="E636"/>
  <c r="U635"/>
  <c r="S635"/>
  <c r="R635"/>
  <c r="Q635"/>
  <c r="O635"/>
  <c r="N635"/>
  <c r="M635"/>
  <c r="L635"/>
  <c r="K635"/>
  <c r="I635"/>
  <c r="H635"/>
  <c r="G635"/>
  <c r="E635"/>
  <c r="U634"/>
  <c r="U695" s="1"/>
  <c r="S634"/>
  <c r="S695" s="1"/>
  <c r="R634"/>
  <c r="R695" s="1"/>
  <c r="Q634"/>
  <c r="O634"/>
  <c r="N634"/>
  <c r="N695" s="1"/>
  <c r="M634"/>
  <c r="L634"/>
  <c r="L695" s="1"/>
  <c r="K634"/>
  <c r="I634"/>
  <c r="H634"/>
  <c r="H695" s="1"/>
  <c r="G634"/>
  <c r="E634"/>
  <c r="J463"/>
  <c r="J457" s="1"/>
  <c r="J458"/>
  <c r="D448"/>
  <c r="D449"/>
  <c r="D450"/>
  <c r="D451"/>
  <c r="D453"/>
  <c r="D455"/>
  <c r="D456"/>
  <c r="D459"/>
  <c r="D460"/>
  <c r="D461"/>
  <c r="D462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E446"/>
  <c r="E445" s="1"/>
  <c r="E506" s="1"/>
  <c r="F446"/>
  <c r="G446"/>
  <c r="G445" s="1"/>
  <c r="G506" s="1"/>
  <c r="H446"/>
  <c r="I446"/>
  <c r="I445" s="1"/>
  <c r="I506" s="1"/>
  <c r="K446"/>
  <c r="K445" s="1"/>
  <c r="K506" s="1"/>
  <c r="L446"/>
  <c r="M446"/>
  <c r="M445" s="1"/>
  <c r="M506" s="1"/>
  <c r="N446"/>
  <c r="O446"/>
  <c r="O445" s="1"/>
  <c r="O506" s="1"/>
  <c r="Q446"/>
  <c r="Q445" s="1"/>
  <c r="Q506" s="1"/>
  <c r="R446"/>
  <c r="F445"/>
  <c r="F506" s="1"/>
  <c r="H445"/>
  <c r="H506" s="1"/>
  <c r="L445"/>
  <c r="L506" s="1"/>
  <c r="N445"/>
  <c r="N506" s="1"/>
  <c r="R445"/>
  <c r="R506" s="1"/>
  <c r="C506"/>
  <c r="C445"/>
  <c r="C446"/>
  <c r="E447"/>
  <c r="F447"/>
  <c r="G447"/>
  <c r="H447"/>
  <c r="I447"/>
  <c r="J447"/>
  <c r="K447"/>
  <c r="L447"/>
  <c r="M447"/>
  <c r="N447"/>
  <c r="O447"/>
  <c r="P447"/>
  <c r="D447" s="1"/>
  <c r="Q447"/>
  <c r="R447"/>
  <c r="C447"/>
  <c r="E457"/>
  <c r="F457"/>
  <c r="G457"/>
  <c r="H457"/>
  <c r="I457"/>
  <c r="K457"/>
  <c r="L457"/>
  <c r="M457"/>
  <c r="N457"/>
  <c r="O457"/>
  <c r="Q457"/>
  <c r="R457"/>
  <c r="C457"/>
  <c r="E454"/>
  <c r="F454"/>
  <c r="G454"/>
  <c r="H454"/>
  <c r="I454"/>
  <c r="J454"/>
  <c r="K454"/>
  <c r="L454"/>
  <c r="M454"/>
  <c r="N454"/>
  <c r="O454"/>
  <c r="P454"/>
  <c r="Q454"/>
  <c r="R454"/>
  <c r="C454"/>
  <c r="E452"/>
  <c r="H452"/>
  <c r="F452"/>
  <c r="G452"/>
  <c r="I452"/>
  <c r="J452"/>
  <c r="K452"/>
  <c r="L452"/>
  <c r="M452"/>
  <c r="N452"/>
  <c r="O452"/>
  <c r="P452"/>
  <c r="D452" s="1"/>
  <c r="Q452"/>
  <c r="C452"/>
  <c r="C571"/>
  <c r="C508"/>
  <c r="P520"/>
  <c r="P508"/>
  <c r="G508"/>
  <c r="I508"/>
  <c r="K508"/>
  <c r="M508"/>
  <c r="O508"/>
  <c r="P569"/>
  <c r="D569"/>
  <c r="D508"/>
  <c r="P526"/>
  <c r="F382"/>
  <c r="E382"/>
  <c r="D382"/>
  <c r="C382"/>
  <c r="E384"/>
  <c r="F384"/>
  <c r="F383" s="1"/>
  <c r="D383"/>
  <c r="E383"/>
  <c r="C383"/>
  <c r="D391"/>
  <c r="E391"/>
  <c r="F391"/>
  <c r="C391"/>
  <c r="C201"/>
  <c r="C203"/>
  <c r="C204"/>
  <c r="C205"/>
  <c r="C206"/>
  <c r="C207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199"/>
  <c r="R199"/>
  <c r="F258"/>
  <c r="E201"/>
  <c r="E200" s="1"/>
  <c r="E199" s="1"/>
  <c r="F199"/>
  <c r="F200"/>
  <c r="F201"/>
  <c r="F208"/>
  <c r="F212"/>
  <c r="J184"/>
  <c r="J185"/>
  <c r="G185"/>
  <c r="G184" s="1"/>
  <c r="D90"/>
  <c r="C74"/>
  <c r="P75"/>
  <c r="P77"/>
  <c r="P78"/>
  <c r="P80"/>
  <c r="P83"/>
  <c r="P87"/>
  <c r="P134"/>
  <c r="O75"/>
  <c r="D454" l="1"/>
  <c r="F635"/>
  <c r="P695"/>
  <c r="J635"/>
  <c r="J634" s="1"/>
  <c r="C695"/>
  <c r="J446"/>
  <c r="J445" s="1"/>
  <c r="J506" s="1"/>
  <c r="P446"/>
  <c r="F634" l="1"/>
  <c r="D635"/>
  <c r="J695"/>
  <c r="D446"/>
  <c r="F695" l="1"/>
  <c r="D695" s="1"/>
  <c r="D634"/>
  <c r="C20" i="2"/>
  <c r="C25" s="1"/>
  <c r="B20"/>
  <c r="B25" s="1"/>
  <c r="D631" i="3" l="1"/>
  <c r="C631"/>
  <c r="U630"/>
  <c r="S630"/>
  <c r="Q630"/>
  <c r="P630"/>
  <c r="O630"/>
  <c r="M630"/>
  <c r="K630"/>
  <c r="I630"/>
  <c r="G630"/>
  <c r="E630"/>
  <c r="D630"/>
  <c r="C630"/>
  <c r="D629"/>
  <c r="C629"/>
  <c r="D628"/>
  <c r="C628"/>
  <c r="U627"/>
  <c r="S627"/>
  <c r="Q627"/>
  <c r="P627"/>
  <c r="O627"/>
  <c r="M627"/>
  <c r="K627"/>
  <c r="I627"/>
  <c r="G627"/>
  <c r="E627"/>
  <c r="D627"/>
  <c r="C627"/>
  <c r="D626"/>
  <c r="C626"/>
  <c r="D625"/>
  <c r="C625"/>
  <c r="D624"/>
  <c r="C624"/>
  <c r="D623"/>
  <c r="C623"/>
  <c r="U622"/>
  <c r="S622"/>
  <c r="Q622"/>
  <c r="P622"/>
  <c r="O622"/>
  <c r="M622"/>
  <c r="K622"/>
  <c r="I622"/>
  <c r="G622"/>
  <c r="E622"/>
  <c r="D622"/>
  <c r="C622"/>
  <c r="U621"/>
  <c r="S621"/>
  <c r="Q621"/>
  <c r="P621"/>
  <c r="O621"/>
  <c r="M621"/>
  <c r="K621"/>
  <c r="I621"/>
  <c r="G621"/>
  <c r="E621"/>
  <c r="D621"/>
  <c r="C621"/>
  <c r="U620"/>
  <c r="S620"/>
  <c r="Q620"/>
  <c r="P620"/>
  <c r="O620"/>
  <c r="O632" s="1"/>
  <c r="M620"/>
  <c r="K620"/>
  <c r="I620"/>
  <c r="G620"/>
  <c r="E620"/>
  <c r="E632" s="1"/>
  <c r="D620"/>
  <c r="C620"/>
  <c r="C632" s="1"/>
  <c r="D619"/>
  <c r="C619"/>
  <c r="D618"/>
  <c r="C618"/>
  <c r="D617"/>
  <c r="C617"/>
  <c r="D616"/>
  <c r="C616"/>
  <c r="U615"/>
  <c r="S615"/>
  <c r="Q615"/>
  <c r="P615"/>
  <c r="O615"/>
  <c r="M615"/>
  <c r="K615"/>
  <c r="I615"/>
  <c r="G615"/>
  <c r="E615"/>
  <c r="D615"/>
  <c r="C615"/>
  <c r="U614"/>
  <c r="S614"/>
  <c r="Q614"/>
  <c r="P614"/>
  <c r="O614"/>
  <c r="M614"/>
  <c r="K614"/>
  <c r="I614"/>
  <c r="G614"/>
  <c r="E614"/>
  <c r="D614"/>
  <c r="C614"/>
  <c r="D613"/>
  <c r="C613"/>
  <c r="D612"/>
  <c r="C612"/>
  <c r="D611"/>
  <c r="C611"/>
  <c r="D610"/>
  <c r="C610"/>
  <c r="U609"/>
  <c r="U607" s="1"/>
  <c r="S609"/>
  <c r="S607" s="1"/>
  <c r="Q609"/>
  <c r="P609"/>
  <c r="O609"/>
  <c r="M609"/>
  <c r="M607" s="1"/>
  <c r="K609"/>
  <c r="K607" s="1"/>
  <c r="I609"/>
  <c r="I607" s="1"/>
  <c r="G609"/>
  <c r="E609"/>
  <c r="E607" s="1"/>
  <c r="D609"/>
  <c r="C609"/>
  <c r="C608"/>
  <c r="O607"/>
  <c r="G607"/>
  <c r="D607"/>
  <c r="C607"/>
  <c r="D606"/>
  <c r="C606"/>
  <c r="D605"/>
  <c r="C605"/>
  <c r="D604"/>
  <c r="C604"/>
  <c r="D603"/>
  <c r="C603"/>
  <c r="D602"/>
  <c r="C602"/>
  <c r="D601"/>
  <c r="C601"/>
  <c r="D600"/>
  <c r="C600"/>
  <c r="D599"/>
  <c r="C599"/>
  <c r="D598"/>
  <c r="C598"/>
  <c r="U597"/>
  <c r="U583" s="1"/>
  <c r="S597"/>
  <c r="Q597"/>
  <c r="P597"/>
  <c r="O597"/>
  <c r="M597"/>
  <c r="K597"/>
  <c r="I597"/>
  <c r="G597"/>
  <c r="E597"/>
  <c r="D597"/>
  <c r="C597"/>
  <c r="D596"/>
  <c r="C596"/>
  <c r="D595"/>
  <c r="C595"/>
  <c r="D594"/>
  <c r="C594"/>
  <c r="D593"/>
  <c r="C593"/>
  <c r="D592"/>
  <c r="D589" s="1"/>
  <c r="C592"/>
  <c r="D590"/>
  <c r="C590"/>
  <c r="U589"/>
  <c r="S589"/>
  <c r="Q589"/>
  <c r="P589"/>
  <c r="P583" s="1"/>
  <c r="O589"/>
  <c r="M589"/>
  <c r="K589"/>
  <c r="I589"/>
  <c r="G589"/>
  <c r="E589"/>
  <c r="D588"/>
  <c r="C588"/>
  <c r="D587"/>
  <c r="C587"/>
  <c r="C585"/>
  <c r="U584"/>
  <c r="S584"/>
  <c r="Q584"/>
  <c r="P584"/>
  <c r="O584"/>
  <c r="M584"/>
  <c r="K584"/>
  <c r="I584"/>
  <c r="G584"/>
  <c r="E584"/>
  <c r="D584"/>
  <c r="C584"/>
  <c r="D581"/>
  <c r="C581"/>
  <c r="U580"/>
  <c r="S580"/>
  <c r="Q580"/>
  <c r="P580"/>
  <c r="O580"/>
  <c r="M580"/>
  <c r="K580"/>
  <c r="I580"/>
  <c r="G580"/>
  <c r="D579"/>
  <c r="C579"/>
  <c r="U578"/>
  <c r="S578"/>
  <c r="Q578"/>
  <c r="P578"/>
  <c r="O578"/>
  <c r="M578"/>
  <c r="K578"/>
  <c r="I578"/>
  <c r="I572" s="1"/>
  <c r="G578"/>
  <c r="D577"/>
  <c r="C577"/>
  <c r="D576"/>
  <c r="C576"/>
  <c r="D575"/>
  <c r="C575"/>
  <c r="U573"/>
  <c r="U572" s="1"/>
  <c r="S573"/>
  <c r="Q573"/>
  <c r="Q572" s="1"/>
  <c r="P573"/>
  <c r="O573"/>
  <c r="M573"/>
  <c r="K573"/>
  <c r="K572" s="1"/>
  <c r="I573"/>
  <c r="G573"/>
  <c r="G572" s="1"/>
  <c r="D572"/>
  <c r="N10" i="2"/>
  <c r="N25" s="1"/>
  <c r="U571" i="3" l="1"/>
  <c r="U632" s="1"/>
  <c r="G583"/>
  <c r="G571" s="1"/>
  <c r="G632" s="1"/>
  <c r="K583"/>
  <c r="O583"/>
  <c r="M572"/>
  <c r="P572"/>
  <c r="S572"/>
  <c r="C589"/>
  <c r="C583" s="1"/>
  <c r="K571"/>
  <c r="K632" s="1"/>
  <c r="D583"/>
  <c r="D571" s="1"/>
  <c r="O572"/>
  <c r="E583"/>
  <c r="I583"/>
  <c r="I571" s="1"/>
  <c r="I632" s="1"/>
  <c r="M583"/>
  <c r="M571" s="1"/>
  <c r="M632" s="1"/>
  <c r="S583"/>
  <c r="S571" s="1"/>
  <c r="S632" s="1"/>
  <c r="C46" l="1"/>
  <c r="D46"/>
  <c r="E46"/>
  <c r="G46"/>
  <c r="I46"/>
  <c r="K46"/>
  <c r="L46"/>
  <c r="D568"/>
  <c r="C568"/>
  <c r="U567"/>
  <c r="S567"/>
  <c r="Q567"/>
  <c r="P567"/>
  <c r="O567"/>
  <c r="M567"/>
  <c r="K567"/>
  <c r="I567"/>
  <c r="G567"/>
  <c r="E567"/>
  <c r="D567"/>
  <c r="C567"/>
  <c r="D566"/>
  <c r="C566"/>
  <c r="D565"/>
  <c r="C565"/>
  <c r="U564"/>
  <c r="S564"/>
  <c r="Q564"/>
  <c r="P564"/>
  <c r="O564"/>
  <c r="M564"/>
  <c r="K564"/>
  <c r="I564"/>
  <c r="G564"/>
  <c r="E564"/>
  <c r="D564"/>
  <c r="C564"/>
  <c r="D563"/>
  <c r="C563"/>
  <c r="D562"/>
  <c r="C562"/>
  <c r="D561"/>
  <c r="C561"/>
  <c r="D560"/>
  <c r="C560"/>
  <c r="U559"/>
  <c r="S559"/>
  <c r="Q559"/>
  <c r="P559"/>
  <c r="O559"/>
  <c r="M559"/>
  <c r="K559"/>
  <c r="I559"/>
  <c r="G559"/>
  <c r="E559"/>
  <c r="D559"/>
  <c r="C559"/>
  <c r="U558"/>
  <c r="S558"/>
  <c r="Q558"/>
  <c r="P558"/>
  <c r="O558"/>
  <c r="M558"/>
  <c r="K558"/>
  <c r="I558"/>
  <c r="G558"/>
  <c r="E558"/>
  <c r="D558"/>
  <c r="C558"/>
  <c r="U557"/>
  <c r="S557"/>
  <c r="Q557"/>
  <c r="Q569" s="1"/>
  <c r="P557"/>
  <c r="O557"/>
  <c r="M557"/>
  <c r="K557"/>
  <c r="I557"/>
  <c r="G557"/>
  <c r="E557"/>
  <c r="E569" s="1"/>
  <c r="D557"/>
  <c r="C557"/>
  <c r="C569" s="1"/>
  <c r="D556"/>
  <c r="C556"/>
  <c r="D555"/>
  <c r="C555"/>
  <c r="D554"/>
  <c r="C554"/>
  <c r="D553"/>
  <c r="C553"/>
  <c r="U552"/>
  <c r="S552"/>
  <c r="Q552"/>
  <c r="P552"/>
  <c r="O552"/>
  <c r="M552"/>
  <c r="K552"/>
  <c r="I552"/>
  <c r="G552"/>
  <c r="E552"/>
  <c r="D552"/>
  <c r="C552"/>
  <c r="U551"/>
  <c r="S551"/>
  <c r="Q551"/>
  <c r="P551"/>
  <c r="O551"/>
  <c r="M551"/>
  <c r="K551"/>
  <c r="I551"/>
  <c r="G551"/>
  <c r="E551"/>
  <c r="D551"/>
  <c r="C551"/>
  <c r="D550"/>
  <c r="C550"/>
  <c r="D549"/>
  <c r="C549"/>
  <c r="D548"/>
  <c r="C548"/>
  <c r="D547"/>
  <c r="C547"/>
  <c r="U546"/>
  <c r="S546"/>
  <c r="Q546"/>
  <c r="P546"/>
  <c r="O546"/>
  <c r="M546"/>
  <c r="K546"/>
  <c r="I546"/>
  <c r="G546"/>
  <c r="E546"/>
  <c r="D546"/>
  <c r="C546"/>
  <c r="D545"/>
  <c r="C545"/>
  <c r="U544"/>
  <c r="S544"/>
  <c r="Q544"/>
  <c r="P544"/>
  <c r="O544"/>
  <c r="M544"/>
  <c r="K544"/>
  <c r="I544"/>
  <c r="G544"/>
  <c r="E544"/>
  <c r="D544"/>
  <c r="C544"/>
  <c r="D543"/>
  <c r="C543"/>
  <c r="D542"/>
  <c r="C542"/>
  <c r="D541"/>
  <c r="C541"/>
  <c r="D540"/>
  <c r="C540"/>
  <c r="D539"/>
  <c r="C539"/>
  <c r="D538"/>
  <c r="C538"/>
  <c r="D537"/>
  <c r="C537"/>
  <c r="D535"/>
  <c r="C535"/>
  <c r="U534"/>
  <c r="S534"/>
  <c r="Q534"/>
  <c r="P534"/>
  <c r="O534"/>
  <c r="M534"/>
  <c r="K534"/>
  <c r="I534"/>
  <c r="G534"/>
  <c r="E534"/>
  <c r="D533"/>
  <c r="C533"/>
  <c r="D532"/>
  <c r="C532"/>
  <c r="C531"/>
  <c r="D529"/>
  <c r="C529"/>
  <c r="D528"/>
  <c r="C528"/>
  <c r="C527"/>
  <c r="U526"/>
  <c r="S526"/>
  <c r="Q526"/>
  <c r="O526"/>
  <c r="M526"/>
  <c r="K526"/>
  <c r="I526"/>
  <c r="G526"/>
  <c r="E526"/>
  <c r="D525"/>
  <c r="C525"/>
  <c r="D524"/>
  <c r="C524"/>
  <c r="D523"/>
  <c r="C523"/>
  <c r="D522"/>
  <c r="C522"/>
  <c r="U521"/>
  <c r="S521"/>
  <c r="Q521"/>
  <c r="P521"/>
  <c r="O521"/>
  <c r="M521"/>
  <c r="K521"/>
  <c r="I521"/>
  <c r="G521"/>
  <c r="E521"/>
  <c r="D521"/>
  <c r="C521"/>
  <c r="K520"/>
  <c r="D519"/>
  <c r="C519"/>
  <c r="D518"/>
  <c r="C518"/>
  <c r="U517"/>
  <c r="S517"/>
  <c r="Q517"/>
  <c r="P517"/>
  <c r="O517"/>
  <c r="M517"/>
  <c r="K517"/>
  <c r="I517"/>
  <c r="G517"/>
  <c r="D516"/>
  <c r="D515" s="1"/>
  <c r="C516"/>
  <c r="U515"/>
  <c r="S515"/>
  <c r="Q515"/>
  <c r="P515"/>
  <c r="O515"/>
  <c r="M515"/>
  <c r="K515"/>
  <c r="I515"/>
  <c r="G515"/>
  <c r="C515"/>
  <c r="D514"/>
  <c r="C514"/>
  <c r="D513"/>
  <c r="C513"/>
  <c r="D512"/>
  <c r="C512"/>
  <c r="U510"/>
  <c r="S510"/>
  <c r="Q510"/>
  <c r="Q509" s="1"/>
  <c r="P510"/>
  <c r="O510"/>
  <c r="M510"/>
  <c r="K510"/>
  <c r="I510"/>
  <c r="G510"/>
  <c r="C505"/>
  <c r="X504"/>
  <c r="U504"/>
  <c r="S504"/>
  <c r="Q504"/>
  <c r="P504"/>
  <c r="O504"/>
  <c r="M504"/>
  <c r="K504"/>
  <c r="I504"/>
  <c r="G504"/>
  <c r="E504"/>
  <c r="C504"/>
  <c r="C503"/>
  <c r="C502"/>
  <c r="X501"/>
  <c r="U501"/>
  <c r="S501"/>
  <c r="Q501"/>
  <c r="P501"/>
  <c r="O501"/>
  <c r="M501"/>
  <c r="K501"/>
  <c r="I501"/>
  <c r="G501"/>
  <c r="E501"/>
  <c r="C501"/>
  <c r="C500"/>
  <c r="C499"/>
  <c r="C498"/>
  <c r="C497"/>
  <c r="C496" s="1"/>
  <c r="C495" s="1"/>
  <c r="C494" s="1"/>
  <c r="X496"/>
  <c r="X495" s="1"/>
  <c r="X494" s="1"/>
  <c r="U496"/>
  <c r="U495" s="1"/>
  <c r="U494" s="1"/>
  <c r="S496"/>
  <c r="S495" s="1"/>
  <c r="S494" s="1"/>
  <c r="Q496"/>
  <c r="Q495" s="1"/>
  <c r="Q494" s="1"/>
  <c r="P496"/>
  <c r="P495" s="1"/>
  <c r="P494" s="1"/>
  <c r="O496"/>
  <c r="O495" s="1"/>
  <c r="O494" s="1"/>
  <c r="M496"/>
  <c r="M495" s="1"/>
  <c r="M494" s="1"/>
  <c r="K496"/>
  <c r="K495" s="1"/>
  <c r="K494" s="1"/>
  <c r="I496"/>
  <c r="I495" s="1"/>
  <c r="I494" s="1"/>
  <c r="G496"/>
  <c r="E496"/>
  <c r="E495" s="1"/>
  <c r="E494" s="1"/>
  <c r="G495"/>
  <c r="G494" s="1"/>
  <c r="C493"/>
  <c r="C492"/>
  <c r="C491"/>
  <c r="C490"/>
  <c r="C489" s="1"/>
  <c r="X489"/>
  <c r="X488" s="1"/>
  <c r="U489"/>
  <c r="U488" s="1"/>
  <c r="S489"/>
  <c r="S488" s="1"/>
  <c r="Q489"/>
  <c r="Q488" s="1"/>
  <c r="P489"/>
  <c r="P488" s="1"/>
  <c r="O489"/>
  <c r="O488" s="1"/>
  <c r="M489"/>
  <c r="M488" s="1"/>
  <c r="K489"/>
  <c r="K488" s="1"/>
  <c r="I489"/>
  <c r="I488" s="1"/>
  <c r="G489"/>
  <c r="G488" s="1"/>
  <c r="E489"/>
  <c r="E488" s="1"/>
  <c r="C488"/>
  <c r="C487"/>
  <c r="C486"/>
  <c r="C485"/>
  <c r="C484"/>
  <c r="C483" s="1"/>
  <c r="X483"/>
  <c r="U483"/>
  <c r="S483"/>
  <c r="Q483"/>
  <c r="P483"/>
  <c r="O483"/>
  <c r="O481" s="1"/>
  <c r="M483"/>
  <c r="K483"/>
  <c r="K481" s="1"/>
  <c r="I483"/>
  <c r="G483"/>
  <c r="G481" s="1"/>
  <c r="E483"/>
  <c r="C482"/>
  <c r="C481" s="1"/>
  <c r="U481"/>
  <c r="C480"/>
  <c r="C479"/>
  <c r="C478"/>
  <c r="C477"/>
  <c r="C476"/>
  <c r="C475"/>
  <c r="C474"/>
  <c r="C473"/>
  <c r="C472"/>
  <c r="X471"/>
  <c r="U471"/>
  <c r="S471"/>
  <c r="Q471"/>
  <c r="P471"/>
  <c r="O471"/>
  <c r="M471"/>
  <c r="K471"/>
  <c r="I471"/>
  <c r="G471"/>
  <c r="E471"/>
  <c r="C471"/>
  <c r="C470"/>
  <c r="C469"/>
  <c r="C468"/>
  <c r="C467"/>
  <c r="C466"/>
  <c r="C465"/>
  <c r="C464"/>
  <c r="C463" s="1"/>
  <c r="X463"/>
  <c r="U463"/>
  <c r="S463"/>
  <c r="Q463"/>
  <c r="P463"/>
  <c r="D463" s="1"/>
  <c r="O463"/>
  <c r="M463"/>
  <c r="K463"/>
  <c r="I463"/>
  <c r="G463"/>
  <c r="E463"/>
  <c r="C462"/>
  <c r="C461"/>
  <c r="C459"/>
  <c r="C458" s="1"/>
  <c r="X458"/>
  <c r="U458"/>
  <c r="S458"/>
  <c r="Q458"/>
  <c r="P458"/>
  <c r="O458"/>
  <c r="M458"/>
  <c r="K458"/>
  <c r="I458"/>
  <c r="G458"/>
  <c r="E458"/>
  <c r="X457"/>
  <c r="C455"/>
  <c r="X454"/>
  <c r="U454"/>
  <c r="S454"/>
  <c r="C453"/>
  <c r="X452"/>
  <c r="U452"/>
  <c r="S452"/>
  <c r="C451"/>
  <c r="C450"/>
  <c r="C449"/>
  <c r="X447"/>
  <c r="X446" s="1"/>
  <c r="U447"/>
  <c r="U446" s="1"/>
  <c r="S447"/>
  <c r="S446" s="1"/>
  <c r="T179"/>
  <c r="T178" s="1"/>
  <c r="T173"/>
  <c r="T163"/>
  <c r="T155"/>
  <c r="T150"/>
  <c r="T146"/>
  <c r="T144"/>
  <c r="T139"/>
  <c r="T138" s="1"/>
  <c r="T186"/>
  <c r="T195"/>
  <c r="T191"/>
  <c r="H186"/>
  <c r="H191"/>
  <c r="H195"/>
  <c r="H163"/>
  <c r="H173"/>
  <c r="D173" s="1"/>
  <c r="H179"/>
  <c r="H178" s="1"/>
  <c r="H155"/>
  <c r="H150"/>
  <c r="H146"/>
  <c r="H144"/>
  <c r="H139"/>
  <c r="P195"/>
  <c r="P191"/>
  <c r="P186"/>
  <c r="P179"/>
  <c r="P178" s="1"/>
  <c r="P173"/>
  <c r="P163"/>
  <c r="P155"/>
  <c r="P150"/>
  <c r="P146"/>
  <c r="P144"/>
  <c r="P139"/>
  <c r="J150"/>
  <c r="J146"/>
  <c r="J144"/>
  <c r="J139"/>
  <c r="J155"/>
  <c r="J163"/>
  <c r="D163" s="1"/>
  <c r="J173"/>
  <c r="J179"/>
  <c r="J178" s="1"/>
  <c r="J186"/>
  <c r="J191"/>
  <c r="J195"/>
  <c r="R256"/>
  <c r="R253"/>
  <c r="R248"/>
  <c r="R241"/>
  <c r="R240" s="1"/>
  <c r="R235"/>
  <c r="R225"/>
  <c r="R217"/>
  <c r="R212"/>
  <c r="R208"/>
  <c r="R206"/>
  <c r="R201"/>
  <c r="R273"/>
  <c r="R269"/>
  <c r="R267"/>
  <c r="R262"/>
  <c r="R317"/>
  <c r="R314"/>
  <c r="R309"/>
  <c r="R302"/>
  <c r="R301" s="1"/>
  <c r="R296"/>
  <c r="R286"/>
  <c r="R278"/>
  <c r="D318"/>
  <c r="D317" s="1"/>
  <c r="D316"/>
  <c r="D315"/>
  <c r="D313"/>
  <c r="D312"/>
  <c r="D311"/>
  <c r="D310"/>
  <c r="D306"/>
  <c r="D305"/>
  <c r="D304"/>
  <c r="D303"/>
  <c r="D300"/>
  <c r="D299"/>
  <c r="D298"/>
  <c r="D297"/>
  <c r="D295"/>
  <c r="D294"/>
  <c r="D293"/>
  <c r="D292"/>
  <c r="D291"/>
  <c r="D290"/>
  <c r="D289"/>
  <c r="D288"/>
  <c r="D287"/>
  <c r="D285"/>
  <c r="D284"/>
  <c r="D283"/>
  <c r="D282"/>
  <c r="D281"/>
  <c r="D279"/>
  <c r="D277"/>
  <c r="D276"/>
  <c r="D275"/>
  <c r="D274"/>
  <c r="D271"/>
  <c r="D270"/>
  <c r="D268"/>
  <c r="D267" s="1"/>
  <c r="D266"/>
  <c r="D265"/>
  <c r="D264"/>
  <c r="D263"/>
  <c r="C263"/>
  <c r="C264"/>
  <c r="C265"/>
  <c r="C268"/>
  <c r="C267" s="1"/>
  <c r="C270"/>
  <c r="C271"/>
  <c r="C274"/>
  <c r="C275"/>
  <c r="C276"/>
  <c r="C277"/>
  <c r="C279"/>
  <c r="C281"/>
  <c r="C282"/>
  <c r="C283"/>
  <c r="C284"/>
  <c r="C285"/>
  <c r="C287"/>
  <c r="C288"/>
  <c r="C289"/>
  <c r="C290"/>
  <c r="C291"/>
  <c r="C292"/>
  <c r="C293"/>
  <c r="C294"/>
  <c r="C295"/>
  <c r="C297"/>
  <c r="C298"/>
  <c r="C299"/>
  <c r="C300"/>
  <c r="C303"/>
  <c r="C304"/>
  <c r="C305"/>
  <c r="C306"/>
  <c r="C310"/>
  <c r="C311"/>
  <c r="C312"/>
  <c r="C313"/>
  <c r="C315"/>
  <c r="C316"/>
  <c r="C318"/>
  <c r="C317" s="1"/>
  <c r="C266"/>
  <c r="D379"/>
  <c r="D378" s="1"/>
  <c r="D377"/>
  <c r="D376"/>
  <c r="D374"/>
  <c r="D373"/>
  <c r="D372"/>
  <c r="D371"/>
  <c r="D370" s="1"/>
  <c r="D367"/>
  <c r="D366"/>
  <c r="D365"/>
  <c r="D364"/>
  <c r="D361"/>
  <c r="D360"/>
  <c r="D359"/>
  <c r="D358"/>
  <c r="D356"/>
  <c r="D355"/>
  <c r="D354"/>
  <c r="D353"/>
  <c r="D352"/>
  <c r="D351"/>
  <c r="D350"/>
  <c r="D349"/>
  <c r="D348"/>
  <c r="D346"/>
  <c r="D345"/>
  <c r="D344"/>
  <c r="D343"/>
  <c r="D342"/>
  <c r="D340"/>
  <c r="D338"/>
  <c r="D337"/>
  <c r="D336"/>
  <c r="D335"/>
  <c r="D332"/>
  <c r="D331"/>
  <c r="D329"/>
  <c r="D328" s="1"/>
  <c r="D327"/>
  <c r="D326"/>
  <c r="D325"/>
  <c r="D324"/>
  <c r="C379"/>
  <c r="C377"/>
  <c r="C376"/>
  <c r="C374"/>
  <c r="C373"/>
  <c r="C372"/>
  <c r="C370" s="1"/>
  <c r="C371"/>
  <c r="C367"/>
  <c r="C366"/>
  <c r="C365"/>
  <c r="C364"/>
  <c r="C361"/>
  <c r="C360"/>
  <c r="C359"/>
  <c r="C358"/>
  <c r="C356"/>
  <c r="C355"/>
  <c r="C354"/>
  <c r="C353"/>
  <c r="C352"/>
  <c r="C351"/>
  <c r="C350"/>
  <c r="C349"/>
  <c r="C348"/>
  <c r="C346"/>
  <c r="C345"/>
  <c r="C344"/>
  <c r="C343"/>
  <c r="C342"/>
  <c r="C340"/>
  <c r="C338"/>
  <c r="C337"/>
  <c r="C336"/>
  <c r="C335"/>
  <c r="C332"/>
  <c r="C331"/>
  <c r="C329"/>
  <c r="C328" s="1"/>
  <c r="C325"/>
  <c r="C326"/>
  <c r="C327"/>
  <c r="C324"/>
  <c r="C323" s="1"/>
  <c r="C322" s="1"/>
  <c r="R378"/>
  <c r="R375"/>
  <c r="R370"/>
  <c r="R363"/>
  <c r="R362" s="1"/>
  <c r="R357"/>
  <c r="R347"/>
  <c r="R339"/>
  <c r="R334"/>
  <c r="R330"/>
  <c r="R328"/>
  <c r="R323"/>
  <c r="P408"/>
  <c r="P400"/>
  <c r="P395"/>
  <c r="P391"/>
  <c r="P389"/>
  <c r="P384"/>
  <c r="P441"/>
  <c r="P438"/>
  <c r="P433"/>
  <c r="P432" s="1"/>
  <c r="P431" s="1"/>
  <c r="P426"/>
  <c r="P425" s="1"/>
  <c r="P420"/>
  <c r="D442"/>
  <c r="D441" s="1"/>
  <c r="D440"/>
  <c r="D439"/>
  <c r="D437"/>
  <c r="D436"/>
  <c r="D435"/>
  <c r="D434"/>
  <c r="D430"/>
  <c r="D429"/>
  <c r="D428"/>
  <c r="D427"/>
  <c r="D424"/>
  <c r="D423"/>
  <c r="D422"/>
  <c r="D420" s="1"/>
  <c r="D421"/>
  <c r="D419"/>
  <c r="D418" s="1"/>
  <c r="D417"/>
  <c r="D416"/>
  <c r="D415"/>
  <c r="D414"/>
  <c r="D413"/>
  <c r="D412"/>
  <c r="D411"/>
  <c r="D410"/>
  <c r="D409"/>
  <c r="D407"/>
  <c r="D406"/>
  <c r="D405"/>
  <c r="D404"/>
  <c r="D403"/>
  <c r="D402"/>
  <c r="D401"/>
  <c r="D399"/>
  <c r="D398"/>
  <c r="D397"/>
  <c r="D396"/>
  <c r="D392"/>
  <c r="D390"/>
  <c r="D389" s="1"/>
  <c r="D388"/>
  <c r="D387"/>
  <c r="D386"/>
  <c r="D384" s="1"/>
  <c r="C442"/>
  <c r="C441" s="1"/>
  <c r="C440"/>
  <c r="C439"/>
  <c r="C437"/>
  <c r="C436"/>
  <c r="C435"/>
  <c r="C433" s="1"/>
  <c r="C434"/>
  <c r="C430"/>
  <c r="C429"/>
  <c r="C428"/>
  <c r="C427"/>
  <c r="C424"/>
  <c r="C423"/>
  <c r="C422"/>
  <c r="C421"/>
  <c r="C419"/>
  <c r="C418" s="1"/>
  <c r="C417"/>
  <c r="C416"/>
  <c r="C415"/>
  <c r="C414"/>
  <c r="C413"/>
  <c r="C412"/>
  <c r="C411"/>
  <c r="C410"/>
  <c r="C409"/>
  <c r="C407"/>
  <c r="C406"/>
  <c r="C405"/>
  <c r="C404"/>
  <c r="C403"/>
  <c r="C402"/>
  <c r="C401"/>
  <c r="C400" s="1"/>
  <c r="C399"/>
  <c r="C398"/>
  <c r="C397"/>
  <c r="C396"/>
  <c r="C395" s="1"/>
  <c r="C390"/>
  <c r="C392"/>
  <c r="C386"/>
  <c r="C387"/>
  <c r="C388"/>
  <c r="C389"/>
  <c r="D133"/>
  <c r="P133" s="1"/>
  <c r="E81"/>
  <c r="D79"/>
  <c r="P79" s="1"/>
  <c r="Q81"/>
  <c r="C67"/>
  <c r="D68"/>
  <c r="D66"/>
  <c r="D63"/>
  <c r="D62"/>
  <c r="D59" s="1"/>
  <c r="D60"/>
  <c r="D56"/>
  <c r="D55"/>
  <c r="D54"/>
  <c r="D39"/>
  <c r="D34"/>
  <c r="D28" s="1"/>
  <c r="D25"/>
  <c r="D23" s="1"/>
  <c r="D21"/>
  <c r="D20"/>
  <c r="D18"/>
  <c r="D17" s="1"/>
  <c r="D14"/>
  <c r="D15"/>
  <c r="D16"/>
  <c r="D13"/>
  <c r="C69"/>
  <c r="C63"/>
  <c r="C62"/>
  <c r="C61"/>
  <c r="C60"/>
  <c r="C56"/>
  <c r="C55"/>
  <c r="C54"/>
  <c r="C39"/>
  <c r="C34"/>
  <c r="C25"/>
  <c r="C23" s="1"/>
  <c r="C21"/>
  <c r="C20"/>
  <c r="C18"/>
  <c r="C17" s="1"/>
  <c r="C14"/>
  <c r="C15"/>
  <c r="C16"/>
  <c r="C13"/>
  <c r="L68"/>
  <c r="L64" s="1"/>
  <c r="L59"/>
  <c r="L58" s="1"/>
  <c r="L57" s="1"/>
  <c r="G19"/>
  <c r="L52"/>
  <c r="L51" s="1"/>
  <c r="L36"/>
  <c r="L28"/>
  <c r="L12"/>
  <c r="L17"/>
  <c r="L19"/>
  <c r="L23"/>
  <c r="F20" i="4"/>
  <c r="G14" i="2"/>
  <c r="G25" s="1"/>
  <c r="Q18"/>
  <c r="Q25" s="1"/>
  <c r="I20"/>
  <c r="I25" s="1"/>
  <c r="E16"/>
  <c r="E12"/>
  <c r="G13" i="4"/>
  <c r="P18" i="2"/>
  <c r="P25" s="1"/>
  <c r="H20"/>
  <c r="H25" s="1"/>
  <c r="D16"/>
  <c r="F14"/>
  <c r="F25" s="1"/>
  <c r="D12"/>
  <c r="D25" s="1"/>
  <c r="C330" i="3"/>
  <c r="C68"/>
  <c r="X441"/>
  <c r="U441"/>
  <c r="S441"/>
  <c r="Q441"/>
  <c r="O441"/>
  <c r="M441"/>
  <c r="K441"/>
  <c r="I441"/>
  <c r="G441"/>
  <c r="E441"/>
  <c r="X438"/>
  <c r="U438"/>
  <c r="S438"/>
  <c r="Q438"/>
  <c r="O438"/>
  <c r="M438"/>
  <c r="K438"/>
  <c r="I438"/>
  <c r="G438"/>
  <c r="E438"/>
  <c r="X433"/>
  <c r="X432" s="1"/>
  <c r="X431" s="1"/>
  <c r="U433"/>
  <c r="U432" s="1"/>
  <c r="U431" s="1"/>
  <c r="S433"/>
  <c r="Q433"/>
  <c r="O433"/>
  <c r="M433"/>
  <c r="M432" s="1"/>
  <c r="M431" s="1"/>
  <c r="K433"/>
  <c r="I433"/>
  <c r="I432" s="1"/>
  <c r="I431" s="1"/>
  <c r="G433"/>
  <c r="E433"/>
  <c r="E432" s="1"/>
  <c r="E431" s="1"/>
  <c r="X426"/>
  <c r="X425" s="1"/>
  <c r="U426"/>
  <c r="U425" s="1"/>
  <c r="S426"/>
  <c r="S425" s="1"/>
  <c r="Q426"/>
  <c r="Q425" s="1"/>
  <c r="O426"/>
  <c r="O425" s="1"/>
  <c r="M426"/>
  <c r="M425" s="1"/>
  <c r="K426"/>
  <c r="K425" s="1"/>
  <c r="I426"/>
  <c r="I425" s="1"/>
  <c r="G426"/>
  <c r="G425" s="1"/>
  <c r="E426"/>
  <c r="E425" s="1"/>
  <c r="X420"/>
  <c r="X418" s="1"/>
  <c r="U420"/>
  <c r="S420"/>
  <c r="S418" s="1"/>
  <c r="Q420"/>
  <c r="Q418" s="1"/>
  <c r="O420"/>
  <c r="M420"/>
  <c r="K420"/>
  <c r="I420"/>
  <c r="I418" s="1"/>
  <c r="G420"/>
  <c r="E420"/>
  <c r="X408"/>
  <c r="U408"/>
  <c r="S408"/>
  <c r="Q408"/>
  <c r="O408"/>
  <c r="M408"/>
  <c r="K408"/>
  <c r="I408"/>
  <c r="G408"/>
  <c r="E408"/>
  <c r="X400"/>
  <c r="U400"/>
  <c r="S400"/>
  <c r="Q400"/>
  <c r="O400"/>
  <c r="M400"/>
  <c r="K400"/>
  <c r="I400"/>
  <c r="G400"/>
  <c r="E400"/>
  <c r="X395"/>
  <c r="U395"/>
  <c r="U394" s="1"/>
  <c r="S395"/>
  <c r="Q395"/>
  <c r="Q394" s="1"/>
  <c r="O395"/>
  <c r="M395"/>
  <c r="M394" s="1"/>
  <c r="K395"/>
  <c r="K394" s="1"/>
  <c r="I395"/>
  <c r="G395"/>
  <c r="G394" s="1"/>
  <c r="E395"/>
  <c r="E394" s="1"/>
  <c r="X391"/>
  <c r="X383" s="1"/>
  <c r="U391"/>
  <c r="S391"/>
  <c r="Q391"/>
  <c r="O391"/>
  <c r="M391"/>
  <c r="K391"/>
  <c r="K383" s="1"/>
  <c r="K382" s="1"/>
  <c r="I391"/>
  <c r="G391"/>
  <c r="X389"/>
  <c r="U389"/>
  <c r="S389"/>
  <c r="Q389"/>
  <c r="O389"/>
  <c r="M389"/>
  <c r="K389"/>
  <c r="I389"/>
  <c r="G389"/>
  <c r="E389"/>
  <c r="X384"/>
  <c r="U384"/>
  <c r="S384"/>
  <c r="Q384"/>
  <c r="O384"/>
  <c r="M384"/>
  <c r="K384"/>
  <c r="I384"/>
  <c r="G384"/>
  <c r="X378"/>
  <c r="U378"/>
  <c r="S378"/>
  <c r="Q378"/>
  <c r="O378"/>
  <c r="M378"/>
  <c r="K378"/>
  <c r="I378"/>
  <c r="G378"/>
  <c r="E378"/>
  <c r="E369" s="1"/>
  <c r="E368" s="1"/>
  <c r="C378"/>
  <c r="X375"/>
  <c r="U375"/>
  <c r="S375"/>
  <c r="Q375"/>
  <c r="O375"/>
  <c r="M375"/>
  <c r="K375"/>
  <c r="I375"/>
  <c r="G375"/>
  <c r="E375"/>
  <c r="X370"/>
  <c r="U370"/>
  <c r="S370"/>
  <c r="Q370"/>
  <c r="O370"/>
  <c r="M370"/>
  <c r="K370"/>
  <c r="K369" s="1"/>
  <c r="K368" s="1"/>
  <c r="I370"/>
  <c r="G370"/>
  <c r="E370"/>
  <c r="X363"/>
  <c r="X362" s="1"/>
  <c r="U363"/>
  <c r="U362" s="1"/>
  <c r="S363"/>
  <c r="S362" s="1"/>
  <c r="Q363"/>
  <c r="Q362" s="1"/>
  <c r="O363"/>
  <c r="O362" s="1"/>
  <c r="M363"/>
  <c r="M362" s="1"/>
  <c r="K363"/>
  <c r="K362" s="1"/>
  <c r="I363"/>
  <c r="I362" s="1"/>
  <c r="G363"/>
  <c r="G362" s="1"/>
  <c r="E363"/>
  <c r="E362" s="1"/>
  <c r="X357"/>
  <c r="U357"/>
  <c r="S357"/>
  <c r="Q357"/>
  <c r="O357"/>
  <c r="M357"/>
  <c r="K357"/>
  <c r="I357"/>
  <c r="G357"/>
  <c r="E357"/>
  <c r="X347"/>
  <c r="U347"/>
  <c r="S347"/>
  <c r="Q347"/>
  <c r="O347"/>
  <c r="M347"/>
  <c r="K347"/>
  <c r="I347"/>
  <c r="G347"/>
  <c r="E347"/>
  <c r="X339"/>
  <c r="U339"/>
  <c r="S339"/>
  <c r="Q339"/>
  <c r="O339"/>
  <c r="M339"/>
  <c r="K339"/>
  <c r="I339"/>
  <c r="G339"/>
  <c r="E339"/>
  <c r="X334"/>
  <c r="X333" s="1"/>
  <c r="U334"/>
  <c r="S334"/>
  <c r="Q334"/>
  <c r="Q333" s="1"/>
  <c r="O334"/>
  <c r="O333" s="1"/>
  <c r="M334"/>
  <c r="K334"/>
  <c r="K333" s="1"/>
  <c r="I334"/>
  <c r="G334"/>
  <c r="G333" s="1"/>
  <c r="E334"/>
  <c r="E333" s="1"/>
  <c r="X330"/>
  <c r="U330"/>
  <c r="S330"/>
  <c r="Q330"/>
  <c r="O330"/>
  <c r="M330"/>
  <c r="K330"/>
  <c r="I330"/>
  <c r="G330"/>
  <c r="E330"/>
  <c r="X328"/>
  <c r="U328"/>
  <c r="S328"/>
  <c r="Q328"/>
  <c r="O328"/>
  <c r="M328"/>
  <c r="K328"/>
  <c r="I328"/>
  <c r="G328"/>
  <c r="E328"/>
  <c r="X323"/>
  <c r="U323"/>
  <c r="U322" s="1"/>
  <c r="S323"/>
  <c r="S322" s="1"/>
  <c r="Q323"/>
  <c r="Q322" s="1"/>
  <c r="O323"/>
  <c r="O322" s="1"/>
  <c r="O321" s="1"/>
  <c r="M323"/>
  <c r="K323"/>
  <c r="K322" s="1"/>
  <c r="I323"/>
  <c r="I322" s="1"/>
  <c r="G323"/>
  <c r="E323"/>
  <c r="X317"/>
  <c r="U317"/>
  <c r="S317"/>
  <c r="Q317"/>
  <c r="O317"/>
  <c r="M317"/>
  <c r="K317"/>
  <c r="I317"/>
  <c r="G317"/>
  <c r="E317"/>
  <c r="X314"/>
  <c r="U314"/>
  <c r="S314"/>
  <c r="Q314"/>
  <c r="O314"/>
  <c r="M314"/>
  <c r="K314"/>
  <c r="I314"/>
  <c r="G314"/>
  <c r="E314"/>
  <c r="X309"/>
  <c r="X308" s="1"/>
  <c r="X307" s="1"/>
  <c r="U309"/>
  <c r="S309"/>
  <c r="S308" s="1"/>
  <c r="S307" s="1"/>
  <c r="Q309"/>
  <c r="Q308" s="1"/>
  <c r="Q307" s="1"/>
  <c r="O309"/>
  <c r="O308" s="1"/>
  <c r="O307" s="1"/>
  <c r="M309"/>
  <c r="M308" s="1"/>
  <c r="M307" s="1"/>
  <c r="K309"/>
  <c r="K308" s="1"/>
  <c r="K307" s="1"/>
  <c r="I309"/>
  <c r="G309"/>
  <c r="E309"/>
  <c r="E308" s="1"/>
  <c r="E307" s="1"/>
  <c r="X302"/>
  <c r="X301" s="1"/>
  <c r="U302"/>
  <c r="U301" s="1"/>
  <c r="S302"/>
  <c r="S301" s="1"/>
  <c r="Q302"/>
  <c r="Q301" s="1"/>
  <c r="O302"/>
  <c r="O301" s="1"/>
  <c r="M302"/>
  <c r="M301" s="1"/>
  <c r="K302"/>
  <c r="K301" s="1"/>
  <c r="I302"/>
  <c r="I301" s="1"/>
  <c r="G302"/>
  <c r="G301" s="1"/>
  <c r="E302"/>
  <c r="E301" s="1"/>
  <c r="X296"/>
  <c r="U296"/>
  <c r="S296"/>
  <c r="Q296"/>
  <c r="O296"/>
  <c r="M296"/>
  <c r="K296"/>
  <c r="I296"/>
  <c r="G296"/>
  <c r="E296"/>
  <c r="X286"/>
  <c r="U286"/>
  <c r="S286"/>
  <c r="Q286"/>
  <c r="O286"/>
  <c r="M286"/>
  <c r="K286"/>
  <c r="I286"/>
  <c r="G286"/>
  <c r="E286"/>
  <c r="X278"/>
  <c r="U278"/>
  <c r="S278"/>
  <c r="Q278"/>
  <c r="O278"/>
  <c r="M278"/>
  <c r="K278"/>
  <c r="I278"/>
  <c r="G278"/>
  <c r="E278"/>
  <c r="X273"/>
  <c r="X272" s="1"/>
  <c r="U273"/>
  <c r="U272" s="1"/>
  <c r="S273"/>
  <c r="S272" s="1"/>
  <c r="Q273"/>
  <c r="Q272" s="1"/>
  <c r="O273"/>
  <c r="M273"/>
  <c r="M272" s="1"/>
  <c r="K273"/>
  <c r="K272" s="1"/>
  <c r="I273"/>
  <c r="G273"/>
  <c r="E273"/>
  <c r="E272" s="1"/>
  <c r="X269"/>
  <c r="U269"/>
  <c r="S269"/>
  <c r="Q269"/>
  <c r="O269"/>
  <c r="M269"/>
  <c r="K269"/>
  <c r="I269"/>
  <c r="G269"/>
  <c r="E269"/>
  <c r="X267"/>
  <c r="U267"/>
  <c r="S267"/>
  <c r="Q267"/>
  <c r="O267"/>
  <c r="M267"/>
  <c r="K267"/>
  <c r="I267"/>
  <c r="G267"/>
  <c r="E267"/>
  <c r="X262"/>
  <c r="X261" s="1"/>
  <c r="U262"/>
  <c r="S262"/>
  <c r="S261" s="1"/>
  <c r="Q262"/>
  <c r="Q261" s="1"/>
  <c r="O262"/>
  <c r="O261" s="1"/>
  <c r="M262"/>
  <c r="M261" s="1"/>
  <c r="K262"/>
  <c r="K261" s="1"/>
  <c r="I262"/>
  <c r="I261" s="1"/>
  <c r="G262"/>
  <c r="G261" s="1"/>
  <c r="E262"/>
  <c r="X256"/>
  <c r="U256"/>
  <c r="S256"/>
  <c r="Q256"/>
  <c r="O256"/>
  <c r="M256"/>
  <c r="K256"/>
  <c r="I256"/>
  <c r="G256"/>
  <c r="E256"/>
  <c r="X253"/>
  <c r="U253"/>
  <c r="S253"/>
  <c r="Q253"/>
  <c r="O253"/>
  <c r="M253"/>
  <c r="K253"/>
  <c r="I253"/>
  <c r="G253"/>
  <c r="E253"/>
  <c r="X248"/>
  <c r="U248"/>
  <c r="S248"/>
  <c r="S247" s="1"/>
  <c r="Q248"/>
  <c r="O248"/>
  <c r="O247" s="1"/>
  <c r="O246" s="1"/>
  <c r="M248"/>
  <c r="M247" s="1"/>
  <c r="M246" s="1"/>
  <c r="K248"/>
  <c r="K247" s="1"/>
  <c r="K246" s="1"/>
  <c r="I248"/>
  <c r="G248"/>
  <c r="E248"/>
  <c r="E247" s="1"/>
  <c r="E246" s="1"/>
  <c r="X241"/>
  <c r="X240" s="1"/>
  <c r="U241"/>
  <c r="U240" s="1"/>
  <c r="S241"/>
  <c r="S240" s="1"/>
  <c r="Q241"/>
  <c r="Q240" s="1"/>
  <c r="O241"/>
  <c r="O240" s="1"/>
  <c r="M241"/>
  <c r="M240" s="1"/>
  <c r="K241"/>
  <c r="K240" s="1"/>
  <c r="I241"/>
  <c r="I240" s="1"/>
  <c r="G241"/>
  <c r="G240" s="1"/>
  <c r="E241"/>
  <c r="E240" s="1"/>
  <c r="X235"/>
  <c r="U235"/>
  <c r="S235"/>
  <c r="Q235"/>
  <c r="O235"/>
  <c r="M235"/>
  <c r="K235"/>
  <c r="I235"/>
  <c r="G235"/>
  <c r="E235"/>
  <c r="X225"/>
  <c r="U225"/>
  <c r="S225"/>
  <c r="Q225"/>
  <c r="O225"/>
  <c r="M225"/>
  <c r="K225"/>
  <c r="I225"/>
  <c r="G225"/>
  <c r="E225"/>
  <c r="X217"/>
  <c r="U217"/>
  <c r="S217"/>
  <c r="Q217"/>
  <c r="O217"/>
  <c r="M217"/>
  <c r="K217"/>
  <c r="I217"/>
  <c r="G217"/>
  <c r="E217"/>
  <c r="X212"/>
  <c r="U212"/>
  <c r="U211" s="1"/>
  <c r="S212"/>
  <c r="S211" s="1"/>
  <c r="Q212"/>
  <c r="Q211" s="1"/>
  <c r="O212"/>
  <c r="O211" s="1"/>
  <c r="M212"/>
  <c r="M211" s="1"/>
  <c r="K212"/>
  <c r="I212"/>
  <c r="G212"/>
  <c r="G211" s="1"/>
  <c r="E212"/>
  <c r="X208"/>
  <c r="U208"/>
  <c r="S208"/>
  <c r="Q208"/>
  <c r="O208"/>
  <c r="M208"/>
  <c r="K208"/>
  <c r="I208"/>
  <c r="G208"/>
  <c r="E208"/>
  <c r="X206"/>
  <c r="U206"/>
  <c r="S206"/>
  <c r="Q206"/>
  <c r="O206"/>
  <c r="M206"/>
  <c r="K206"/>
  <c r="I206"/>
  <c r="G206"/>
  <c r="E206"/>
  <c r="X201"/>
  <c r="U201"/>
  <c r="U200" s="1"/>
  <c r="U199" s="1"/>
  <c r="S201"/>
  <c r="S200" s="1"/>
  <c r="S199" s="1"/>
  <c r="Q201"/>
  <c r="O201"/>
  <c r="O200" s="1"/>
  <c r="O199" s="1"/>
  <c r="O258" s="1"/>
  <c r="M201"/>
  <c r="M200" s="1"/>
  <c r="K201"/>
  <c r="K200" s="1"/>
  <c r="I201"/>
  <c r="I200" s="1"/>
  <c r="G201"/>
  <c r="G200" s="1"/>
  <c r="X195"/>
  <c r="U195"/>
  <c r="S195"/>
  <c r="Q195"/>
  <c r="O195"/>
  <c r="O185" s="1"/>
  <c r="O184" s="1"/>
  <c r="M195"/>
  <c r="K195"/>
  <c r="E195"/>
  <c r="X191"/>
  <c r="U191"/>
  <c r="S191"/>
  <c r="Q191"/>
  <c r="O191"/>
  <c r="M191"/>
  <c r="K191"/>
  <c r="I191"/>
  <c r="G191"/>
  <c r="E191"/>
  <c r="X186"/>
  <c r="U186"/>
  <c r="S186"/>
  <c r="Q186"/>
  <c r="O186"/>
  <c r="M186"/>
  <c r="K186"/>
  <c r="I186"/>
  <c r="G186"/>
  <c r="E186"/>
  <c r="X179"/>
  <c r="X178" s="1"/>
  <c r="U179"/>
  <c r="U178" s="1"/>
  <c r="S179"/>
  <c r="S178" s="1"/>
  <c r="Q179"/>
  <c r="Q178" s="1"/>
  <c r="O179"/>
  <c r="O178" s="1"/>
  <c r="M179"/>
  <c r="M178" s="1"/>
  <c r="K179"/>
  <c r="K178" s="1"/>
  <c r="I179"/>
  <c r="I178" s="1"/>
  <c r="G179"/>
  <c r="G178" s="1"/>
  <c r="E179"/>
  <c r="E178" s="1"/>
  <c r="X173"/>
  <c r="U173"/>
  <c r="S173"/>
  <c r="Q173"/>
  <c r="O173"/>
  <c r="M173"/>
  <c r="K173"/>
  <c r="I173"/>
  <c r="G173"/>
  <c r="E173"/>
  <c r="X163"/>
  <c r="U163"/>
  <c r="S163"/>
  <c r="Q163"/>
  <c r="O163"/>
  <c r="M163"/>
  <c r="K163"/>
  <c r="I163"/>
  <c r="G163"/>
  <c r="E163"/>
  <c r="X155"/>
  <c r="U155"/>
  <c r="S155"/>
  <c r="Q155"/>
  <c r="O155"/>
  <c r="M155"/>
  <c r="K155"/>
  <c r="I155"/>
  <c r="G155"/>
  <c r="E155"/>
  <c r="X150"/>
  <c r="U150"/>
  <c r="S150"/>
  <c r="S149" s="1"/>
  <c r="Q150"/>
  <c r="O150"/>
  <c r="M150"/>
  <c r="M149" s="1"/>
  <c r="K150"/>
  <c r="K149" s="1"/>
  <c r="I150"/>
  <c r="G150"/>
  <c r="E150"/>
  <c r="E149" s="1"/>
  <c r="X146"/>
  <c r="U146"/>
  <c r="S146"/>
  <c r="Q146"/>
  <c r="O146"/>
  <c r="M146"/>
  <c r="K146"/>
  <c r="I146"/>
  <c r="G146"/>
  <c r="E146"/>
  <c r="X144"/>
  <c r="U144"/>
  <c r="S144"/>
  <c r="Q144"/>
  <c r="O144"/>
  <c r="M144"/>
  <c r="K144"/>
  <c r="I144"/>
  <c r="G144"/>
  <c r="E144"/>
  <c r="X139"/>
  <c r="X138" s="1"/>
  <c r="U139"/>
  <c r="U138" s="1"/>
  <c r="S139"/>
  <c r="Q139"/>
  <c r="O139"/>
  <c r="O138" s="1"/>
  <c r="M139"/>
  <c r="K139"/>
  <c r="I139"/>
  <c r="G139"/>
  <c r="E139"/>
  <c r="E138" s="1"/>
  <c r="X133"/>
  <c r="U133"/>
  <c r="S133"/>
  <c r="Q133"/>
  <c r="M133"/>
  <c r="K133"/>
  <c r="I133"/>
  <c r="G133"/>
  <c r="E133"/>
  <c r="X130"/>
  <c r="X124" s="1"/>
  <c r="X123" s="1"/>
  <c r="U130"/>
  <c r="S130"/>
  <c r="Q130"/>
  <c r="M130"/>
  <c r="K130"/>
  <c r="I130"/>
  <c r="G130"/>
  <c r="E130"/>
  <c r="X125"/>
  <c r="U125"/>
  <c r="S125"/>
  <c r="Q125"/>
  <c r="M125"/>
  <c r="K125"/>
  <c r="I125"/>
  <c r="G125"/>
  <c r="E125"/>
  <c r="X114"/>
  <c r="X113" s="1"/>
  <c r="U114"/>
  <c r="U113" s="1"/>
  <c r="S114"/>
  <c r="S113" s="1"/>
  <c r="Q114"/>
  <c r="Q113" s="1"/>
  <c r="M114"/>
  <c r="M113" s="1"/>
  <c r="K114"/>
  <c r="K113" s="1"/>
  <c r="I114"/>
  <c r="I113" s="1"/>
  <c r="G114"/>
  <c r="G113" s="1"/>
  <c r="E114"/>
  <c r="E113" s="1"/>
  <c r="X108"/>
  <c r="U108"/>
  <c r="S108"/>
  <c r="Q108"/>
  <c r="M108"/>
  <c r="K108"/>
  <c r="I108"/>
  <c r="G108"/>
  <c r="E108"/>
  <c r="X98"/>
  <c r="U98"/>
  <c r="S98"/>
  <c r="Q98"/>
  <c r="M98"/>
  <c r="K98"/>
  <c r="I98"/>
  <c r="G98"/>
  <c r="E98"/>
  <c r="X90"/>
  <c r="U90"/>
  <c r="S90"/>
  <c r="Q90"/>
  <c r="M90"/>
  <c r="K90"/>
  <c r="I90"/>
  <c r="G90"/>
  <c r="E90"/>
  <c r="X85"/>
  <c r="U85"/>
  <c r="S85"/>
  <c r="Q85"/>
  <c r="M85"/>
  <c r="K85"/>
  <c r="I85"/>
  <c r="I84" s="1"/>
  <c r="G85"/>
  <c r="E85"/>
  <c r="X81"/>
  <c r="U81"/>
  <c r="S81"/>
  <c r="M81"/>
  <c r="K81"/>
  <c r="I81"/>
  <c r="G81"/>
  <c r="X79"/>
  <c r="U79"/>
  <c r="S79"/>
  <c r="S73" s="1"/>
  <c r="Q79"/>
  <c r="M79"/>
  <c r="M73" s="1"/>
  <c r="K79"/>
  <c r="I79"/>
  <c r="G79"/>
  <c r="E79"/>
  <c r="X74"/>
  <c r="U74"/>
  <c r="S74"/>
  <c r="Q74"/>
  <c r="M74"/>
  <c r="K74"/>
  <c r="I74"/>
  <c r="G74"/>
  <c r="E74"/>
  <c r="X68"/>
  <c r="U68"/>
  <c r="S68"/>
  <c r="Q68"/>
  <c r="O68"/>
  <c r="M68"/>
  <c r="K68"/>
  <c r="I68"/>
  <c r="G68"/>
  <c r="E68"/>
  <c r="X64"/>
  <c r="U64"/>
  <c r="S64"/>
  <c r="Q64"/>
  <c r="O64"/>
  <c r="M64"/>
  <c r="K64"/>
  <c r="I64"/>
  <c r="G64"/>
  <c r="E64"/>
  <c r="X59"/>
  <c r="X58" s="1"/>
  <c r="X57" s="1"/>
  <c r="U59"/>
  <c r="S59"/>
  <c r="S58" s="1"/>
  <c r="S57" s="1"/>
  <c r="Q59"/>
  <c r="O59"/>
  <c r="O58" s="1"/>
  <c r="O57" s="1"/>
  <c r="M59"/>
  <c r="K59"/>
  <c r="K58" s="1"/>
  <c r="K57" s="1"/>
  <c r="I59"/>
  <c r="G59"/>
  <c r="G58" s="1"/>
  <c r="G57" s="1"/>
  <c r="E59"/>
  <c r="E58" s="1"/>
  <c r="E57" s="1"/>
  <c r="C59"/>
  <c r="X46"/>
  <c r="U46"/>
  <c r="S46"/>
  <c r="Q46"/>
  <c r="O46"/>
  <c r="M46"/>
  <c r="E19"/>
  <c r="I19"/>
  <c r="K19"/>
  <c r="M19"/>
  <c r="O19"/>
  <c r="Q19"/>
  <c r="S19"/>
  <c r="U19"/>
  <c r="X19"/>
  <c r="E17"/>
  <c r="G17"/>
  <c r="I17"/>
  <c r="K17"/>
  <c r="M17"/>
  <c r="O17"/>
  <c r="Q17"/>
  <c r="S17"/>
  <c r="U17"/>
  <c r="X17"/>
  <c r="E12"/>
  <c r="G12"/>
  <c r="G11" s="1"/>
  <c r="I12"/>
  <c r="K12"/>
  <c r="M12"/>
  <c r="O12"/>
  <c r="Q12"/>
  <c r="S12"/>
  <c r="U12"/>
  <c r="U11" s="1"/>
  <c r="X12"/>
  <c r="E23"/>
  <c r="E22" s="1"/>
  <c r="G23"/>
  <c r="I23"/>
  <c r="K23"/>
  <c r="M23"/>
  <c r="O23"/>
  <c r="Q23"/>
  <c r="S23"/>
  <c r="U23"/>
  <c r="U22" s="1"/>
  <c r="X23"/>
  <c r="E28"/>
  <c r="G28"/>
  <c r="I28"/>
  <c r="K28"/>
  <c r="M28"/>
  <c r="O28"/>
  <c r="Q28"/>
  <c r="S28"/>
  <c r="U28"/>
  <c r="X28"/>
  <c r="E36"/>
  <c r="G36"/>
  <c r="I36"/>
  <c r="K36"/>
  <c r="M36"/>
  <c r="O36"/>
  <c r="Q36"/>
  <c r="S36"/>
  <c r="U36"/>
  <c r="X36"/>
  <c r="E52"/>
  <c r="E51" s="1"/>
  <c r="G52"/>
  <c r="G51" s="1"/>
  <c r="I52"/>
  <c r="I51" s="1"/>
  <c r="K52"/>
  <c r="K51" s="1"/>
  <c r="M52"/>
  <c r="M51" s="1"/>
  <c r="O52"/>
  <c r="O51" s="1"/>
  <c r="Q52"/>
  <c r="Q51" s="1"/>
  <c r="S52"/>
  <c r="S51" s="1"/>
  <c r="U52"/>
  <c r="U51" s="1"/>
  <c r="X52"/>
  <c r="X51" s="1"/>
  <c r="C36"/>
  <c r="U149"/>
  <c r="G369"/>
  <c r="G368" s="1"/>
  <c r="S246"/>
  <c r="U383"/>
  <c r="I333"/>
  <c r="S333"/>
  <c r="U333"/>
  <c r="Q369"/>
  <c r="Q368" s="1"/>
  <c r="F13" i="4"/>
  <c r="E261" i="3"/>
  <c r="C28"/>
  <c r="I58"/>
  <c r="I57" s="1"/>
  <c r="U185"/>
  <c r="U184" s="1"/>
  <c r="X200"/>
  <c r="U247"/>
  <c r="U246" s="1"/>
  <c r="M322"/>
  <c r="K418"/>
  <c r="I369"/>
  <c r="I368" s="1"/>
  <c r="E418"/>
  <c r="M418"/>
  <c r="Q58"/>
  <c r="Q57" s="1"/>
  <c r="U58"/>
  <c r="U57" s="1"/>
  <c r="Q73"/>
  <c r="Q149"/>
  <c r="G247"/>
  <c r="G246" s="1"/>
  <c r="O272"/>
  <c r="U418"/>
  <c r="Q22"/>
  <c r="S22"/>
  <c r="I73"/>
  <c r="M138"/>
  <c r="O149"/>
  <c r="X149"/>
  <c r="X185"/>
  <c r="X184" s="1"/>
  <c r="I247"/>
  <c r="I246" s="1"/>
  <c r="Q247"/>
  <c r="Q246" s="1"/>
  <c r="X369"/>
  <c r="X368" s="1"/>
  <c r="C64"/>
  <c r="G199"/>
  <c r="G258" s="1"/>
  <c r="D408"/>
  <c r="D426"/>
  <c r="D425" s="1"/>
  <c r="I138"/>
  <c r="I272"/>
  <c r="G272"/>
  <c r="U308"/>
  <c r="U307" s="1"/>
  <c r="G322"/>
  <c r="G321" s="1"/>
  <c r="X322"/>
  <c r="M333"/>
  <c r="L11"/>
  <c r="Q84"/>
  <c r="Q72" s="1"/>
  <c r="D269"/>
  <c r="B27" i="2" l="1"/>
  <c r="D155" i="3"/>
  <c r="E25" i="2"/>
  <c r="H149" i="3"/>
  <c r="H137" s="1"/>
  <c r="C208"/>
  <c r="Q200"/>
  <c r="T185"/>
  <c r="H185"/>
  <c r="D185" s="1"/>
  <c r="D191"/>
  <c r="D458"/>
  <c r="P457"/>
  <c r="R333"/>
  <c r="X321"/>
  <c r="M321"/>
  <c r="C58"/>
  <c r="C57" s="1"/>
  <c r="E73"/>
  <c r="X73"/>
  <c r="K84"/>
  <c r="U84"/>
  <c r="S457"/>
  <c r="C526"/>
  <c r="C534"/>
  <c r="C520" s="1"/>
  <c r="K22"/>
  <c r="C22" s="1"/>
  <c r="D64"/>
  <c r="D58" s="1"/>
  <c r="D57" s="1"/>
  <c r="G73"/>
  <c r="K73"/>
  <c r="U73"/>
  <c r="U72" s="1"/>
  <c r="E84"/>
  <c r="M84"/>
  <c r="M72" s="1"/>
  <c r="S84"/>
  <c r="X84"/>
  <c r="X72" s="1"/>
  <c r="X135" s="1"/>
  <c r="G124"/>
  <c r="G123" s="1"/>
  <c r="U124"/>
  <c r="U123" s="1"/>
  <c r="E481"/>
  <c r="I481"/>
  <c r="M481"/>
  <c r="S481"/>
  <c r="X481"/>
  <c r="K509"/>
  <c r="K569" s="1"/>
  <c r="E520"/>
  <c r="I520"/>
  <c r="M520"/>
  <c r="S520"/>
  <c r="G520"/>
  <c r="O520"/>
  <c r="E11"/>
  <c r="O22"/>
  <c r="S72"/>
  <c r="S185"/>
  <c r="S184" s="1"/>
  <c r="U258"/>
  <c r="M260"/>
  <c r="I321"/>
  <c r="U369"/>
  <c r="U368" s="1"/>
  <c r="I383"/>
  <c r="C408"/>
  <c r="R322"/>
  <c r="R369"/>
  <c r="R368" s="1"/>
  <c r="C269"/>
  <c r="R211"/>
  <c r="G509"/>
  <c r="O509"/>
  <c r="U509"/>
  <c r="Q520"/>
  <c r="U520"/>
  <c r="D526"/>
  <c r="D534"/>
  <c r="M22"/>
  <c r="S445"/>
  <c r="R200"/>
  <c r="I185"/>
  <c r="I184" s="1"/>
  <c r="T184"/>
  <c r="J149"/>
  <c r="O137"/>
  <c r="G380"/>
  <c r="I72"/>
  <c r="X11"/>
  <c r="S11"/>
  <c r="K11"/>
  <c r="U135"/>
  <c r="M124"/>
  <c r="M123" s="1"/>
  <c r="G138"/>
  <c r="K138"/>
  <c r="E185"/>
  <c r="E184" s="1"/>
  <c r="M185"/>
  <c r="M184" s="1"/>
  <c r="Q185"/>
  <c r="Q184" s="1"/>
  <c r="O369"/>
  <c r="O368" s="1"/>
  <c r="O380" s="1"/>
  <c r="S369"/>
  <c r="S368" s="1"/>
  <c r="Q383"/>
  <c r="Q382" s="1"/>
  <c r="R321"/>
  <c r="R380" s="1"/>
  <c r="C357"/>
  <c r="X445"/>
  <c r="X506" s="1"/>
  <c r="U457"/>
  <c r="U445" s="1"/>
  <c r="U506" s="1"/>
  <c r="O569"/>
  <c r="C384"/>
  <c r="D433"/>
  <c r="D438"/>
  <c r="P418"/>
  <c r="P394" s="1"/>
  <c r="P383"/>
  <c r="C347"/>
  <c r="C375"/>
  <c r="D330"/>
  <c r="D334"/>
  <c r="D339"/>
  <c r="D357"/>
  <c r="D363"/>
  <c r="D362" s="1"/>
  <c r="D273"/>
  <c r="D296"/>
  <c r="I509"/>
  <c r="I569" s="1"/>
  <c r="M509"/>
  <c r="M569" s="1"/>
  <c r="P509"/>
  <c r="S509"/>
  <c r="S508" s="1"/>
  <c r="S569" s="1"/>
  <c r="E137"/>
  <c r="E197" s="1"/>
  <c r="D520"/>
  <c r="D302"/>
  <c r="D301" s="1"/>
  <c r="R247"/>
  <c r="R246" s="1"/>
  <c r="R258" s="1"/>
  <c r="I380"/>
  <c r="K10"/>
  <c r="K70" s="1"/>
  <c r="D12"/>
  <c r="D36"/>
  <c r="D22" s="1"/>
  <c r="P138"/>
  <c r="S506"/>
  <c r="S260"/>
  <c r="S319" s="1"/>
  <c r="M199"/>
  <c r="D309"/>
  <c r="R261"/>
  <c r="J138"/>
  <c r="H138"/>
  <c r="E10"/>
  <c r="E70" s="1"/>
  <c r="O260"/>
  <c r="O319" s="1"/>
  <c r="M11"/>
  <c r="K185"/>
  <c r="K184" s="1"/>
  <c r="E211"/>
  <c r="I211"/>
  <c r="I199" s="1"/>
  <c r="I258" s="1"/>
  <c r="S383"/>
  <c r="I394"/>
  <c r="I382" s="1"/>
  <c r="I443" s="1"/>
  <c r="D19"/>
  <c r="M319"/>
  <c r="E72"/>
  <c r="K124"/>
  <c r="K123" s="1"/>
  <c r="S124"/>
  <c r="S123" s="1"/>
  <c r="S258"/>
  <c r="K321"/>
  <c r="K380" s="1"/>
  <c r="U382"/>
  <c r="U443" s="1"/>
  <c r="C12"/>
  <c r="C19"/>
  <c r="D52"/>
  <c r="D51" s="1"/>
  <c r="D74"/>
  <c r="P74" s="1"/>
  <c r="D395"/>
  <c r="D400"/>
  <c r="C278"/>
  <c r="R308"/>
  <c r="R307" s="1"/>
  <c r="J137"/>
  <c r="X380"/>
  <c r="C369"/>
  <c r="C368" s="1"/>
  <c r="M258"/>
  <c r="X137"/>
  <c r="X197" s="1"/>
  <c r="M137"/>
  <c r="G308"/>
  <c r="G307" s="1"/>
  <c r="C363"/>
  <c r="C362" s="1"/>
  <c r="D323"/>
  <c r="D322" s="1"/>
  <c r="C314"/>
  <c r="C302"/>
  <c r="C301" s="1"/>
  <c r="D262"/>
  <c r="D261" s="1"/>
  <c r="P185"/>
  <c r="P184" s="1"/>
  <c r="M197"/>
  <c r="G260"/>
  <c r="G319" s="1"/>
  <c r="I260"/>
  <c r="I137"/>
  <c r="U10"/>
  <c r="U70" s="1"/>
  <c r="S10"/>
  <c r="S70" s="1"/>
  <c r="K260"/>
  <c r="K319" s="1"/>
  <c r="X22"/>
  <c r="G22"/>
  <c r="G10" s="1"/>
  <c r="G70" s="1"/>
  <c r="M10"/>
  <c r="O11"/>
  <c r="O10" s="1"/>
  <c r="O70" s="1"/>
  <c r="M58"/>
  <c r="M57" s="1"/>
  <c r="I124"/>
  <c r="I123" s="1"/>
  <c r="I135" s="1"/>
  <c r="Q124"/>
  <c r="Q123" s="1"/>
  <c r="S138"/>
  <c r="S137" s="1"/>
  <c r="S197" s="1"/>
  <c r="U261"/>
  <c r="U260" s="1"/>
  <c r="U319" s="1"/>
  <c r="U321"/>
  <c r="U380" s="1"/>
  <c r="G383"/>
  <c r="O383"/>
  <c r="G382"/>
  <c r="S394"/>
  <c r="G418"/>
  <c r="O418"/>
  <c r="G432"/>
  <c r="G431" s="1"/>
  <c r="K432"/>
  <c r="K431" s="1"/>
  <c r="K443" s="1"/>
  <c r="O432"/>
  <c r="O431" s="1"/>
  <c r="S432"/>
  <c r="S431" s="1"/>
  <c r="Q432"/>
  <c r="Q431" s="1"/>
  <c r="Q443" s="1"/>
  <c r="C52"/>
  <c r="C51" s="1"/>
  <c r="D394"/>
  <c r="C309"/>
  <c r="C308" s="1"/>
  <c r="C307" s="1"/>
  <c r="C286"/>
  <c r="C273"/>
  <c r="C262"/>
  <c r="C261" s="1"/>
  <c r="T149"/>
  <c r="T137" s="1"/>
  <c r="Q135"/>
  <c r="S135"/>
  <c r="K137"/>
  <c r="K197" s="1"/>
  <c r="Q11"/>
  <c r="Q10" s="1"/>
  <c r="Q70" s="1"/>
  <c r="I22"/>
  <c r="G84"/>
  <c r="U137"/>
  <c r="U197" s="1"/>
  <c r="Q138"/>
  <c r="Q137" s="1"/>
  <c r="Q197" s="1"/>
  <c r="K211"/>
  <c r="K199" s="1"/>
  <c r="K258" s="1"/>
  <c r="X211"/>
  <c r="X199" s="1"/>
  <c r="S321"/>
  <c r="S380" s="1"/>
  <c r="M369"/>
  <c r="M368" s="1"/>
  <c r="M380" s="1"/>
  <c r="E443"/>
  <c r="C420"/>
  <c r="C394" s="1"/>
  <c r="C426"/>
  <c r="C425" s="1"/>
  <c r="C438"/>
  <c r="C432" s="1"/>
  <c r="C431" s="1"/>
  <c r="C443" s="1"/>
  <c r="C334"/>
  <c r="D347"/>
  <c r="D375"/>
  <c r="D369" s="1"/>
  <c r="D368" s="1"/>
  <c r="C296"/>
  <c r="D286"/>
  <c r="D314"/>
  <c r="D308" s="1"/>
  <c r="D307" s="1"/>
  <c r="R272"/>
  <c r="R260" s="1"/>
  <c r="R319" s="1"/>
  <c r="P149"/>
  <c r="P137" s="1"/>
  <c r="C339"/>
  <c r="Q260"/>
  <c r="Q319" s="1"/>
  <c r="D278"/>
  <c r="O197"/>
  <c r="G149"/>
  <c r="G137" s="1"/>
  <c r="G197" s="1"/>
  <c r="E258"/>
  <c r="G72"/>
  <c r="G135" s="1"/>
  <c r="E260"/>
  <c r="E319" s="1"/>
  <c r="I11"/>
  <c r="I10" s="1"/>
  <c r="I70" s="1"/>
  <c r="E124"/>
  <c r="E123" s="1"/>
  <c r="E135" s="1"/>
  <c r="X247"/>
  <c r="X246" s="1"/>
  <c r="X260"/>
  <c r="X319" s="1"/>
  <c r="I308"/>
  <c r="I307" s="1"/>
  <c r="I319" s="1"/>
  <c r="E322"/>
  <c r="E321" s="1"/>
  <c r="E380" s="1"/>
  <c r="M383"/>
  <c r="M382" s="1"/>
  <c r="M443" s="1"/>
  <c r="O394"/>
  <c r="O382" s="1"/>
  <c r="O443" s="1"/>
  <c r="X394"/>
  <c r="X382" s="1"/>
  <c r="X443" s="1"/>
  <c r="D11"/>
  <c r="D333"/>
  <c r="D321" s="1"/>
  <c r="D380" s="1"/>
  <c r="X10"/>
  <c r="X70" s="1"/>
  <c r="Q321"/>
  <c r="Q380" s="1"/>
  <c r="S382"/>
  <c r="S443" s="1"/>
  <c r="D149" l="1"/>
  <c r="D137"/>
  <c r="T197"/>
  <c r="C200"/>
  <c r="Q199"/>
  <c r="H184"/>
  <c r="D184" s="1"/>
  <c r="D457"/>
  <c r="P445"/>
  <c r="K72"/>
  <c r="K135" s="1"/>
  <c r="M135"/>
  <c r="L22"/>
  <c r="D10"/>
  <c r="L10" s="1"/>
  <c r="L70" s="1"/>
  <c r="D272"/>
  <c r="D260" s="1"/>
  <c r="U508"/>
  <c r="U569" s="1"/>
  <c r="P197"/>
  <c r="P382"/>
  <c r="P443" s="1"/>
  <c r="D432"/>
  <c r="D431" s="1"/>
  <c r="D443" s="1"/>
  <c r="D70"/>
  <c r="J197"/>
  <c r="C11"/>
  <c r="C10" s="1"/>
  <c r="C70" s="1"/>
  <c r="X258"/>
  <c r="C333"/>
  <c r="C321" s="1"/>
  <c r="C380" s="1"/>
  <c r="C272"/>
  <c r="G443"/>
  <c r="M70"/>
  <c r="D319"/>
  <c r="C260"/>
  <c r="C319" s="1"/>
  <c r="O77"/>
  <c r="O74"/>
  <c r="O78"/>
  <c r="C79"/>
  <c r="O80"/>
  <c r="D81"/>
  <c r="P81" s="1"/>
  <c r="C199" l="1"/>
  <c r="Q258"/>
  <c r="C258" s="1"/>
  <c r="H197"/>
  <c r="D197" s="1"/>
  <c r="P506"/>
  <c r="D506" s="1"/>
  <c r="D445"/>
  <c r="O79"/>
  <c r="D73"/>
  <c r="P73" l="1"/>
  <c r="O83"/>
  <c r="C81"/>
  <c r="O87"/>
  <c r="C85"/>
  <c r="O85" s="1"/>
  <c r="P92"/>
  <c r="P90"/>
  <c r="D85"/>
  <c r="P85" s="1"/>
  <c r="P111"/>
  <c r="D98"/>
  <c r="P98" s="1"/>
  <c r="C98"/>
  <c r="F21" i="4"/>
  <c r="F22" s="1"/>
  <c r="O81" i="3" l="1"/>
  <c r="C73"/>
  <c r="O73" s="1"/>
  <c r="O98"/>
  <c r="C108"/>
  <c r="O108" s="1"/>
  <c r="C84" l="1"/>
  <c r="O84" l="1"/>
  <c r="C72"/>
  <c r="O72" s="1"/>
  <c r="D108"/>
  <c r="D84" s="1"/>
  <c r="D72" s="1"/>
  <c r="P84" l="1"/>
  <c r="P108"/>
  <c r="P72" l="1"/>
  <c r="O123"/>
  <c r="C135"/>
  <c r="O135" s="1"/>
  <c r="O124"/>
  <c r="O125"/>
  <c r="O126"/>
  <c r="O127"/>
  <c r="D125"/>
  <c r="D130"/>
  <c r="C130"/>
  <c r="C133"/>
  <c r="D124" l="1"/>
  <c r="D123" s="1"/>
  <c r="D135" s="1"/>
  <c r="P135" s="1"/>
</calcChain>
</file>

<file path=xl/sharedStrings.xml><?xml version="1.0" encoding="utf-8"?>
<sst xmlns="http://schemas.openxmlformats.org/spreadsheetml/2006/main" count="815" uniqueCount="137">
  <si>
    <t>PRIHODI POSLOVANJA</t>
  </si>
  <si>
    <t>RASHODI  POSLOVANJA</t>
  </si>
  <si>
    <t>RAZLIKA - VIŠAK / MANJAK</t>
  </si>
  <si>
    <t>PRIMICI OD FINANCIJSKE IMOVINE I ZADUŽIVANJA</t>
  </si>
  <si>
    <t>IZDACI ZA FINANCIJSKU IMOVINU I OTPLATE ZAJMOVA</t>
  </si>
  <si>
    <t>NETO FINANCIRANJE</t>
  </si>
  <si>
    <t>VIŠAK / MANJAK + NETO FINANCIRANJE</t>
  </si>
  <si>
    <t>u kunama</t>
  </si>
  <si>
    <t>Izvor prihoda i primitaka</t>
  </si>
  <si>
    <t>Ukupno (po izvorima)</t>
  </si>
  <si>
    <t>Šifra</t>
  </si>
  <si>
    <t>Naziv</t>
  </si>
  <si>
    <t>Rashodi za zaposlene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</si>
  <si>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</si>
  <si>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</si>
  <si>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</si>
  <si>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</si>
  <si>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</si>
  <si>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</si>
  <si>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Rashodi za usluge</t>
  </si>
  <si>
    <t>Financijski  rashodi</t>
  </si>
  <si>
    <t>Ostali financijski rashodi</t>
  </si>
  <si>
    <t>Rashodi za nabavu nefinancijske imovine</t>
  </si>
  <si>
    <t>OPĆI DIO</t>
  </si>
  <si>
    <t>PRORAČUNSKI KORISNIK</t>
  </si>
  <si>
    <t>PRIHODI UKUPNO</t>
  </si>
  <si>
    <t>RASHODI UKUPNO</t>
  </si>
  <si>
    <t>PRIHODI OD PRODAJE NEFINANCIJSKE IMOVINE</t>
  </si>
  <si>
    <t>RASHODI ZA NABAVU NEFINANCIJSKE IMOVINE</t>
  </si>
  <si>
    <t>UKUPAN DONOS VIŠKA/MANJKA IZ PRETHODNE(IH) GODINA</t>
  </si>
  <si>
    <t>VIŠAK/MANJAK IZ PRETHODNE(IH) GODINE KOJI ĆE SE POKRITI/RASPOREDITI</t>
  </si>
  <si>
    <t>Napomena: Redak UKUPAN DONOS VIŠKA/MANJKA IZ PRETHODNE(IH) GODINA služi kao informacija i ne uzima se u obzir kod uravnoteženja proračuna, već se proračun uravnotežuje retkom VIŠAK/MANJAK IZ PRETHODNE(IH) GODINE KOJI ĆE SE POKRITI/RASPOREDITI.</t>
  </si>
  <si>
    <t>xxxx</t>
  </si>
  <si>
    <t>Građevinski objekti</t>
  </si>
  <si>
    <t>Rashodi poslovanja</t>
  </si>
  <si>
    <t>Oznaka                           rač. iz                                      računskog                                         plana</t>
  </si>
  <si>
    <t>PROGRAM</t>
  </si>
  <si>
    <t>NAZIV AKTIVOSTI</t>
  </si>
  <si>
    <t>NAZIV PROJEKTA</t>
  </si>
  <si>
    <t>Rashodi za nabavu proizvedene dugotrajne imovine</t>
  </si>
  <si>
    <t>Opći prihodi i primici       (izvor 011 sredstva MŽ)</t>
  </si>
  <si>
    <t>Vlastiti prihodi (izvor 031 vlastiti prihodi)</t>
  </si>
  <si>
    <t>Prihodi za posebne namjene (izvor 043)</t>
  </si>
  <si>
    <t>Decentralizirana sredstva (izvor 044)</t>
  </si>
  <si>
    <t>Pomoći EU (izvor 051)</t>
  </si>
  <si>
    <t>Ostale pomoći (izvor 052)</t>
  </si>
  <si>
    <t>Pomoći proračunskim korisnicima temeljem prijenosa EU sredstava (izvor 054 - asistenti)</t>
  </si>
  <si>
    <t>Donacije (izvor 061)</t>
  </si>
  <si>
    <t>Prihodi od nefinancijske imovine i nadoknade šteta s osnova osiguranja (izvor 071)</t>
  </si>
  <si>
    <t>Namjenski primici od zaduživanja (izvor 081)</t>
  </si>
  <si>
    <t>Axx</t>
  </si>
  <si>
    <t>Kxx</t>
  </si>
  <si>
    <t>Plaće za redovan rad</t>
  </si>
  <si>
    <t>Plaće u naravi</t>
  </si>
  <si>
    <t>Plaće za prekovremeni rad</t>
  </si>
  <si>
    <t>Plaće za posebne uvjete rada</t>
  </si>
  <si>
    <t>Doprinosi za mirovinsko osiguranje</t>
  </si>
  <si>
    <t>Doprinosi za obvezno zdravstveno osiguranje</t>
  </si>
  <si>
    <t>Službena putovanja</t>
  </si>
  <si>
    <t>Naknade za prijevoz, rad na terenu i odvojeni život</t>
  </si>
  <si>
    <t>Stručno usavršavanje zaposlenika</t>
  </si>
  <si>
    <t>Ostale naknade troškova zaspolenima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</si>
  <si>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</si>
  <si>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</si>
  <si>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</si>
  <si>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</si>
  <si>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</si>
  <si>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Vojna sredstva za jednokratnu upotrebu</t>
  </si>
  <si>
    <t>Službena, radna i zaštitna odjeća i obuća</t>
  </si>
  <si>
    <t>Usluge telefona, pošte i prijevoza</t>
  </si>
  <si>
    <t>Usluge tekućeg i investicijskog održavanja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</si>
  <si>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</si>
  <si>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</si>
  <si>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</si>
  <si>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</si>
  <si>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</si>
  <si>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</si>
  <si>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</si>
  <si>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Bankarske usluge i usluge platnog prometa</t>
  </si>
  <si>
    <t>Negativne tečajne razlike i razlike zbog primjene valutne klauzule</t>
  </si>
  <si>
    <t>Zatezne kamate</t>
  </si>
  <si>
    <t>Ostali nespomenuti financijski rashodi</t>
  </si>
  <si>
    <t>Stambeni objekti</t>
  </si>
  <si>
    <t>Poslovni objekti</t>
  </si>
  <si>
    <t>Ceste, željeznice i ostali prometni objekti</t>
  </si>
  <si>
    <t>Ostali građevinski objekti</t>
  </si>
  <si>
    <t>Ostali nespom.rashodi poslovanja</t>
  </si>
  <si>
    <t>Ostali nespom.rashodi poslov.</t>
  </si>
  <si>
    <t>Reprezentacija</t>
  </si>
  <si>
    <t>Članarine i norme</t>
  </si>
  <si>
    <t>Pristojbe i naknade</t>
  </si>
  <si>
    <t>Postrojenja i oprema</t>
  </si>
  <si>
    <t>Knjige, umjetnička djela i ostale izložbene vrijednosti</t>
  </si>
  <si>
    <t>Uredska oprema i namještaj</t>
  </si>
  <si>
    <t>Sportska i glazbena oprema</t>
  </si>
  <si>
    <t>Knjige</t>
  </si>
  <si>
    <t>UKUPNO</t>
  </si>
  <si>
    <t>PROGRAMI ŠKOLSTVA</t>
  </si>
  <si>
    <t>MATERIJALNI I FINANCIJSKI RASHODI</t>
  </si>
  <si>
    <t>FEAD-ŠKOLSKI OBROCI</t>
  </si>
  <si>
    <t>POMOĆNICI U NASTAVI-ŠKOLE JEDNAKIH MOGUĆNOSTI</t>
  </si>
  <si>
    <t>RASHODI ZA ZAPOSLENE I OSTALI RASHODI-MZO</t>
  </si>
  <si>
    <t>Naknade troškova osobama izvan radnog odnosa</t>
  </si>
  <si>
    <t>OSNOVNA ŠKOLA SVETI MARTIN NA MURI</t>
  </si>
  <si>
    <t xml:space="preserve">PLAN PRIHODA I PRIMITAKA </t>
  </si>
  <si>
    <t>PLAN RASHODA I IZDATAKA</t>
  </si>
  <si>
    <t>ŠKOLSKA SHEMA</t>
  </si>
  <si>
    <t>FP</t>
  </si>
  <si>
    <t>Uređaji, strojevi i oprema za ostale namjene</t>
  </si>
  <si>
    <t>E-ŠKOLE</t>
  </si>
  <si>
    <t>JAVNI POZIV OPĆINE</t>
  </si>
  <si>
    <t>II.IZMJENA FP</t>
  </si>
  <si>
    <t xml:space="preserve">     Predsjednica ŠO:</t>
  </si>
  <si>
    <t>Mirjana Bregović</t>
  </si>
  <si>
    <t>FINANCIJSKI PLAN ZA 2023. (četvrta razina računskog plana)</t>
  </si>
  <si>
    <t xml:space="preserve"> IZMJENA FINANCIJSKOG PLANA ZA 2023.</t>
  </si>
  <si>
    <t>2023.</t>
  </si>
  <si>
    <t>Ukupno prihodi i primici za 2023.</t>
  </si>
  <si>
    <t>Ukupno prihodi i primici za 2023.-I.Izmjena FP</t>
  </si>
  <si>
    <t>Ostale tekuće donacije u naravi</t>
  </si>
  <si>
    <t>Naknade građanima i kućanstvima u naravi</t>
  </si>
  <si>
    <t>ostale naknade građanima i kućanstvima iz proračuna</t>
  </si>
  <si>
    <t>Ostale pomoći_Općina</t>
  </si>
  <si>
    <t>PRODUŽENI BORAVAK</t>
  </si>
  <si>
    <t>GRAĐANSKI ODGOJ</t>
  </si>
  <si>
    <t>Financijski plan za 2023.</t>
  </si>
  <si>
    <t>Izmjena FP za 2023.</t>
  </si>
  <si>
    <t>KLASA: 400-02/23-01/05</t>
  </si>
  <si>
    <t>Ostali rashodi</t>
  </si>
  <si>
    <t>Oprema</t>
  </si>
  <si>
    <t>II. Izmjena FP za 2023.</t>
  </si>
  <si>
    <t>U Svetom Martinu na Muri, 29. prosinca 2023.</t>
  </si>
  <si>
    <t>II. IZMJENA FP</t>
  </si>
  <si>
    <t>II.  IZMJENA FP</t>
  </si>
  <si>
    <t xml:space="preserve"> II. IZMJENA FP</t>
  </si>
  <si>
    <r>
      <t xml:space="preserve">     </t>
    </r>
    <r>
      <rPr>
        <b/>
        <sz val="12"/>
        <color indexed="8"/>
        <rFont val="Arial"/>
        <family val="2"/>
        <charset val="238"/>
      </rPr>
      <t xml:space="preserve">  REBALANS- </t>
    </r>
    <r>
      <rPr>
        <sz val="12"/>
        <color indexed="8"/>
        <rFont val="Arial"/>
        <family val="2"/>
        <charset val="238"/>
      </rPr>
      <t>II.</t>
    </r>
    <r>
      <rPr>
        <b/>
        <sz val="12"/>
        <color indexed="8"/>
        <rFont val="Arial"/>
        <family val="2"/>
        <charset val="238"/>
      </rPr>
      <t xml:space="preserve"> </t>
    </r>
    <r>
      <rPr>
        <sz val="12"/>
        <color indexed="8"/>
        <rFont val="Arial"/>
        <family val="2"/>
        <charset val="238"/>
      </rPr>
      <t xml:space="preserve">IZMJENA I DOPUNA FINANCIJSKOG PLANA                                                                                        </t>
    </r>
    <r>
      <rPr>
        <b/>
        <sz val="12"/>
        <color indexed="8"/>
        <rFont val="Arial"/>
        <family val="2"/>
        <charset val="238"/>
      </rPr>
      <t xml:space="preserve">OSNOVNE ŠKOLE SVETI MARTIN NA MURI       </t>
    </r>
    <r>
      <rPr>
        <b/>
        <sz val="14"/>
        <color indexed="8"/>
        <rFont val="Arial"/>
        <family val="2"/>
        <charset val="238"/>
      </rPr>
      <t xml:space="preserve">
</t>
    </r>
    <r>
      <rPr>
        <sz val="12"/>
        <color indexed="8"/>
        <rFont val="Arial"/>
        <family val="2"/>
        <charset val="238"/>
      </rPr>
      <t xml:space="preserve">ZA 2023. GODINU </t>
    </r>
    <r>
      <rPr>
        <sz val="14"/>
        <color indexed="8"/>
        <rFont val="Arial"/>
        <family val="2"/>
        <charset val="238"/>
      </rPr>
      <t xml:space="preserve"> </t>
    </r>
    <r>
      <rPr>
        <b/>
        <sz val="14"/>
        <color indexed="8"/>
        <rFont val="Arial"/>
        <family val="2"/>
        <charset val="238"/>
      </rPr>
      <t xml:space="preserve">                                                                                                                                         </t>
    </r>
  </si>
  <si>
    <t>UR.BROJ: 2109-46/01-23-2</t>
  </si>
</sst>
</file>

<file path=xl/styles.xml><?xml version="1.0" encoding="utf-8"?>
<styleSheet xmlns="http://schemas.openxmlformats.org/spreadsheetml/2006/main">
  <fonts count="46">
    <font>
      <sz val="10"/>
      <color indexed="8"/>
      <name val="MS Sans Serif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i/>
      <sz val="9.85"/>
      <color indexed="8"/>
      <name val="Arial"/>
      <family val="2"/>
      <charset val="238"/>
    </font>
    <font>
      <b/>
      <sz val="9.85"/>
      <color indexed="8"/>
      <name val="Arial"/>
      <family val="2"/>
      <charset val="238"/>
    </font>
    <font>
      <sz val="9.85"/>
      <color indexed="8"/>
      <name val="Arial"/>
      <family val="2"/>
      <charset val="238"/>
    </font>
    <font>
      <b/>
      <i/>
      <sz val="9.85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  <charset val="238"/>
    </font>
    <font>
      <sz val="9"/>
      <color indexed="8"/>
      <name val="Calibri"/>
      <family val="2"/>
      <charset val="238"/>
    </font>
    <font>
      <sz val="9"/>
      <color indexed="8"/>
      <name val="MS Sans Serif"/>
      <family val="2"/>
      <charset val="238"/>
    </font>
    <font>
      <i/>
      <sz val="9"/>
      <color indexed="8"/>
      <name val="Calibri"/>
      <family val="2"/>
      <charset val="238"/>
    </font>
    <font>
      <i/>
      <sz val="9"/>
      <color indexed="8"/>
      <name val="MS Sans Serif"/>
      <family val="2"/>
      <charset val="238"/>
    </font>
    <font>
      <b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4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3" fillId="8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9" borderId="1" applyNumberFormat="0" applyAlignment="0" applyProtection="0"/>
    <xf numFmtId="0" fontId="11" fillId="0" borderId="6" applyNumberFormat="0" applyFill="0" applyAlignment="0" applyProtection="0"/>
    <xf numFmtId="0" fontId="12" fillId="9" borderId="0" applyNumberFormat="0" applyBorder="0" applyAlignment="0" applyProtection="0"/>
    <xf numFmtId="0" fontId="42" fillId="0" borderId="0"/>
    <xf numFmtId="0" fontId="13" fillId="0" borderId="7" applyNumberFormat="0" applyFill="0" applyAlignment="0" applyProtection="0"/>
  </cellStyleXfs>
  <cellXfs count="254">
    <xf numFmtId="0" fontId="0" fillId="0" borderId="0" xfId="0" applyNumberFormat="1" applyFill="1" applyBorder="1" applyAlignment="1" applyProtection="1"/>
    <xf numFmtId="0" fontId="18" fillId="0" borderId="0" xfId="0" applyNumberFormat="1" applyFont="1" applyFill="1" applyBorder="1" applyAlignment="1" applyProtection="1"/>
    <xf numFmtId="0" fontId="14" fillId="0" borderId="0" xfId="0" applyFont="1"/>
    <xf numFmtId="0" fontId="16" fillId="18" borderId="0" xfId="0" applyNumberFormat="1" applyFont="1" applyFill="1" applyBorder="1" applyAlignment="1" applyProtection="1"/>
    <xf numFmtId="0" fontId="19" fillId="18" borderId="8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right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quotePrefix="1" applyFont="1" applyBorder="1" applyAlignment="1">
      <alignment horizontal="left" vertical="center"/>
    </xf>
    <xf numFmtId="0" fontId="21" fillId="0" borderId="0" xfId="0" quotePrefix="1" applyFont="1" applyBorder="1" applyAlignment="1">
      <alignment horizontal="center" vertical="center"/>
    </xf>
    <xf numFmtId="0" fontId="21" fillId="0" borderId="0" xfId="0" quotePrefix="1" applyFont="1" applyBorder="1" applyAlignment="1">
      <alignment horizontal="left" vertical="center"/>
    </xf>
    <xf numFmtId="0" fontId="23" fillId="0" borderId="0" xfId="0" quotePrefix="1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2" fillId="0" borderId="0" xfId="0" quotePrefix="1" applyFont="1" applyBorder="1" applyAlignment="1">
      <alignment horizontal="left" vertical="center" wrapText="1"/>
    </xf>
    <xf numFmtId="0" fontId="23" fillId="0" borderId="0" xfId="0" quotePrefix="1" applyFont="1" applyBorder="1" applyAlignment="1">
      <alignment horizontal="left" vertical="center" wrapText="1"/>
    </xf>
    <xf numFmtId="0" fontId="22" fillId="0" borderId="0" xfId="0" quotePrefix="1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quotePrefix="1" applyNumberFormat="1" applyFont="1" applyFill="1" applyBorder="1" applyAlignment="1" applyProtection="1">
      <alignment horizontal="center" vertical="center"/>
    </xf>
    <xf numFmtId="3" fontId="25" fillId="0" borderId="0" xfId="0" applyNumberFormat="1" applyFont="1" applyFill="1" applyBorder="1" applyAlignment="1" applyProtection="1"/>
    <xf numFmtId="0" fontId="22" fillId="0" borderId="9" xfId="0" quotePrefix="1" applyFont="1" applyBorder="1" applyAlignment="1">
      <alignment horizontal="left" vertical="center" wrapText="1"/>
    </xf>
    <xf numFmtId="0" fontId="22" fillId="0" borderId="9" xfId="0" quotePrefix="1" applyFont="1" applyBorder="1" applyAlignment="1">
      <alignment horizontal="center" vertical="center" wrapText="1"/>
    </xf>
    <xf numFmtId="0" fontId="19" fillId="0" borderId="9" xfId="0" quotePrefix="1" applyNumberFormat="1" applyFont="1" applyFill="1" applyBorder="1" applyAlignment="1" applyProtection="1">
      <alignment horizontal="left" vertical="center"/>
    </xf>
    <xf numFmtId="0" fontId="18" fillId="0" borderId="0" xfId="0" quotePrefix="1" applyNumberFormat="1" applyFont="1" applyFill="1" applyBorder="1" applyAlignment="1" applyProtection="1">
      <alignment horizontal="center" vertical="center"/>
    </xf>
    <xf numFmtId="3" fontId="18" fillId="0" borderId="0" xfId="0" quotePrefix="1" applyNumberFormat="1" applyFont="1" applyFill="1" applyBorder="1" applyAlignment="1" applyProtection="1">
      <alignment horizontal="left"/>
    </xf>
    <xf numFmtId="3" fontId="19" fillId="0" borderId="0" xfId="0" quotePrefix="1" applyNumberFormat="1" applyFont="1" applyFill="1" applyBorder="1" applyAlignment="1" applyProtection="1">
      <alignment horizontal="left"/>
    </xf>
    <xf numFmtId="3" fontId="18" fillId="0" borderId="0" xfId="0" applyNumberFormat="1" applyFont="1" applyFill="1" applyBorder="1" applyAlignment="1" applyProtection="1"/>
    <xf numFmtId="3" fontId="19" fillId="0" borderId="0" xfId="0" quotePrefix="1" applyNumberFormat="1" applyFont="1" applyFill="1" applyBorder="1" applyAlignment="1" applyProtection="1">
      <alignment horizontal="left" wrapText="1"/>
    </xf>
    <xf numFmtId="3" fontId="19" fillId="0" borderId="0" xfId="0" applyNumberFormat="1" applyFont="1" applyFill="1" applyBorder="1" applyAlignment="1" applyProtection="1"/>
    <xf numFmtId="0" fontId="26" fillId="0" borderId="0" xfId="0" quotePrefix="1" applyFont="1" applyBorder="1" applyAlignment="1">
      <alignment horizontal="left" vertical="center"/>
    </xf>
    <xf numFmtId="3" fontId="18" fillId="0" borderId="0" xfId="0" applyNumberFormat="1" applyFont="1" applyFill="1" applyBorder="1" applyAlignment="1" applyProtection="1">
      <alignment horizontal="left"/>
    </xf>
    <xf numFmtId="0" fontId="27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horizontal="center" vertical="center"/>
    </xf>
    <xf numFmtId="0" fontId="19" fillId="0" borderId="0" xfId="0" quotePrefix="1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>
      <alignment horizontal="left" wrapText="1"/>
    </xf>
    <xf numFmtId="0" fontId="27" fillId="0" borderId="0" xfId="0" applyNumberFormat="1" applyFont="1" applyFill="1" applyBorder="1" applyAlignment="1" applyProtection="1">
      <alignment wrapText="1"/>
    </xf>
    <xf numFmtId="0" fontId="26" fillId="0" borderId="10" xfId="0" quotePrefix="1" applyFont="1" applyBorder="1" applyAlignment="1">
      <alignment horizontal="left" wrapText="1"/>
    </xf>
    <xf numFmtId="0" fontId="26" fillId="0" borderId="9" xfId="0" quotePrefix="1" applyFont="1" applyBorder="1" applyAlignment="1">
      <alignment horizontal="left" wrapText="1"/>
    </xf>
    <xf numFmtId="0" fontId="26" fillId="0" borderId="9" xfId="0" quotePrefix="1" applyFont="1" applyBorder="1" applyAlignment="1">
      <alignment horizontal="center" wrapText="1"/>
    </xf>
    <xf numFmtId="0" fontId="26" fillId="0" borderId="9" xfId="0" quotePrefix="1" applyNumberFormat="1" applyFont="1" applyFill="1" applyBorder="1" applyAlignment="1" applyProtection="1">
      <alignment horizontal="left"/>
    </xf>
    <xf numFmtId="0" fontId="19" fillId="0" borderId="11" xfId="0" applyFont="1" applyBorder="1" applyAlignment="1">
      <alignment horizontal="center" vertical="center" wrapText="1"/>
    </xf>
    <xf numFmtId="3" fontId="26" fillId="0" borderId="8" xfId="0" applyNumberFormat="1" applyFont="1" applyBorder="1" applyAlignment="1">
      <alignment horizontal="right"/>
    </xf>
    <xf numFmtId="0" fontId="18" fillId="0" borderId="0" xfId="0" applyNumberFormat="1" applyFont="1" applyFill="1" applyBorder="1" applyAlignment="1" applyProtection="1">
      <alignment horizontal="center"/>
    </xf>
    <xf numFmtId="0" fontId="17" fillId="18" borderId="0" xfId="0" applyNumberFormat="1" applyFont="1" applyFill="1" applyBorder="1" applyAlignment="1" applyProtection="1">
      <alignment horizontal="center"/>
    </xf>
    <xf numFmtId="0" fontId="16" fillId="18" borderId="0" xfId="0" applyNumberFormat="1" applyFont="1" applyFill="1" applyBorder="1" applyAlignment="1" applyProtection="1">
      <alignment wrapText="1"/>
    </xf>
    <xf numFmtId="1" fontId="15" fillId="19" borderId="12" xfId="0" applyNumberFormat="1" applyFont="1" applyFill="1" applyBorder="1" applyAlignment="1">
      <alignment horizontal="right" vertical="top" wrapText="1"/>
    </xf>
    <xf numFmtId="1" fontId="15" fillId="19" borderId="13" xfId="0" applyNumberFormat="1" applyFont="1" applyFill="1" applyBorder="1" applyAlignment="1">
      <alignment horizontal="left" wrapText="1"/>
    </xf>
    <xf numFmtId="0" fontId="19" fillId="0" borderId="0" xfId="0" applyFont="1" applyBorder="1" applyAlignment="1">
      <alignment horizontal="center" vertical="center" wrapText="1"/>
    </xf>
    <xf numFmtId="0" fontId="29" fillId="20" borderId="10" xfId="0" applyFont="1" applyFill="1" applyBorder="1" applyAlignment="1">
      <alignment horizontal="left"/>
    </xf>
    <xf numFmtId="3" fontId="26" fillId="20" borderId="8" xfId="0" applyNumberFormat="1" applyFont="1" applyFill="1" applyBorder="1" applyAlignment="1">
      <alignment horizontal="right"/>
    </xf>
    <xf numFmtId="3" fontId="26" fillId="20" borderId="8" xfId="0" applyNumberFormat="1" applyFont="1" applyFill="1" applyBorder="1" applyAlignment="1" applyProtection="1">
      <alignment horizontal="right" wrapText="1"/>
    </xf>
    <xf numFmtId="0" fontId="14" fillId="20" borderId="9" xfId="0" applyNumberFormat="1" applyFont="1" applyFill="1" applyBorder="1" applyAlignment="1" applyProtection="1"/>
    <xf numFmtId="3" fontId="26" fillId="0" borderId="8" xfId="0" applyNumberFormat="1" applyFont="1" applyFill="1" applyBorder="1" applyAlignment="1">
      <alignment horizontal="right"/>
    </xf>
    <xf numFmtId="3" fontId="26" fillId="21" borderId="10" xfId="0" quotePrefix="1" applyNumberFormat="1" applyFont="1" applyFill="1" applyBorder="1" applyAlignment="1">
      <alignment horizontal="right"/>
    </xf>
    <xf numFmtId="3" fontId="26" fillId="20" borderId="10" xfId="0" quotePrefix="1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 applyProtection="1"/>
    <xf numFmtId="0" fontId="43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right"/>
    </xf>
    <xf numFmtId="0" fontId="19" fillId="0" borderId="14" xfId="0" applyNumberFormat="1" applyFont="1" applyFill="1" applyBorder="1" applyAlignment="1" applyProtection="1">
      <alignment horizontal="center"/>
    </xf>
    <xf numFmtId="0" fontId="19" fillId="18" borderId="9" xfId="0" applyNumberFormat="1" applyFont="1" applyFill="1" applyBorder="1" applyAlignment="1" applyProtection="1">
      <alignment horizontal="center" vertical="center" wrapText="1"/>
    </xf>
    <xf numFmtId="0" fontId="19" fillId="0" borderId="14" xfId="0" applyNumberFormat="1" applyFont="1" applyFill="1" applyBorder="1" applyAlignment="1" applyProtection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/>
    </xf>
    <xf numFmtId="0" fontId="18" fillId="0" borderId="15" xfId="0" applyNumberFormat="1" applyFont="1" applyFill="1" applyBorder="1" applyAlignment="1" applyProtection="1">
      <alignment wrapText="1"/>
    </xf>
    <xf numFmtId="0" fontId="18" fillId="0" borderId="15" xfId="0" applyNumberFormat="1" applyFont="1" applyFill="1" applyBorder="1" applyAlignment="1" applyProtection="1"/>
    <xf numFmtId="0" fontId="19" fillId="0" borderId="15" xfId="0" applyNumberFormat="1" applyFont="1" applyFill="1" applyBorder="1" applyAlignment="1" applyProtection="1">
      <alignment horizontal="left"/>
    </xf>
    <xf numFmtId="0" fontId="19" fillId="0" borderId="15" xfId="0" applyNumberFormat="1" applyFont="1" applyFill="1" applyBorder="1" applyAlignment="1" applyProtection="1">
      <alignment wrapText="1"/>
    </xf>
    <xf numFmtId="0" fontId="19" fillId="0" borderId="15" xfId="0" applyNumberFormat="1" applyFont="1" applyFill="1" applyBorder="1" applyAlignment="1" applyProtection="1"/>
    <xf numFmtId="0" fontId="19" fillId="0" borderId="15" xfId="0" applyNumberFormat="1" applyFont="1" applyFill="1" applyBorder="1" applyAlignment="1" applyProtection="1">
      <alignment horizontal="center"/>
    </xf>
    <xf numFmtId="1" fontId="14" fillId="0" borderId="16" xfId="0" applyNumberFormat="1" applyFont="1" applyBorder="1" applyAlignment="1">
      <alignment horizontal="left" wrapText="1"/>
    </xf>
    <xf numFmtId="3" fontId="14" fillId="0" borderId="17" xfId="0" applyNumberFormat="1" applyFont="1" applyBorder="1"/>
    <xf numFmtId="3" fontId="14" fillId="0" borderId="18" xfId="0" applyNumberFormat="1" applyFont="1" applyBorder="1"/>
    <xf numFmtId="4" fontId="18" fillId="0" borderId="15" xfId="0" applyNumberFormat="1" applyFont="1" applyFill="1" applyBorder="1" applyAlignment="1" applyProtection="1"/>
    <xf numFmtId="0" fontId="33" fillId="0" borderId="15" xfId="0" applyNumberFormat="1" applyFont="1" applyFill="1" applyBorder="1" applyAlignment="1" applyProtection="1">
      <alignment horizontal="center"/>
    </xf>
    <xf numFmtId="0" fontId="33" fillId="0" borderId="15" xfId="0" applyNumberFormat="1" applyFont="1" applyFill="1" applyBorder="1" applyAlignment="1" applyProtection="1">
      <alignment wrapText="1"/>
    </xf>
    <xf numFmtId="0" fontId="33" fillId="0" borderId="0" xfId="0" applyNumberFormat="1" applyFont="1" applyFill="1" applyBorder="1" applyAlignment="1" applyProtection="1"/>
    <xf numFmtId="0" fontId="34" fillId="0" borderId="15" xfId="0" applyNumberFormat="1" applyFont="1" applyFill="1" applyBorder="1" applyAlignment="1" applyProtection="1">
      <alignment horizontal="center"/>
    </xf>
    <xf numFmtId="0" fontId="34" fillId="0" borderId="15" xfId="0" applyNumberFormat="1" applyFont="1" applyFill="1" applyBorder="1" applyAlignment="1" applyProtection="1">
      <alignment wrapText="1"/>
    </xf>
    <xf numFmtId="0" fontId="18" fillId="0" borderId="15" xfId="0" applyNumberFormat="1" applyFont="1" applyFill="1" applyBorder="1" applyAlignment="1" applyProtection="1">
      <alignment horizontal="center" vertical="center"/>
    </xf>
    <xf numFmtId="4" fontId="18" fillId="0" borderId="0" xfId="0" applyNumberFormat="1" applyFont="1" applyFill="1" applyBorder="1" applyAlignment="1" applyProtection="1"/>
    <xf numFmtId="0" fontId="19" fillId="0" borderId="19" xfId="0" applyNumberFormat="1" applyFont="1" applyFill="1" applyBorder="1" applyAlignment="1" applyProtection="1">
      <alignment wrapText="1"/>
    </xf>
    <xf numFmtId="0" fontId="19" fillId="22" borderId="15" xfId="0" applyNumberFormat="1" applyFont="1" applyFill="1" applyBorder="1" applyAlignment="1" applyProtection="1">
      <alignment horizontal="left"/>
    </xf>
    <xf numFmtId="0" fontId="19" fillId="22" borderId="15" xfId="0" applyNumberFormat="1" applyFont="1" applyFill="1" applyBorder="1" applyAlignment="1" applyProtection="1">
      <alignment wrapText="1"/>
    </xf>
    <xf numFmtId="0" fontId="19" fillId="22" borderId="15" xfId="0" applyNumberFormat="1" applyFont="1" applyFill="1" applyBorder="1" applyAlignment="1" applyProtection="1"/>
    <xf numFmtId="3" fontId="19" fillId="0" borderId="15" xfId="0" applyNumberFormat="1" applyFont="1" applyFill="1" applyBorder="1" applyAlignment="1" applyProtection="1"/>
    <xf numFmtId="3" fontId="18" fillId="0" borderId="15" xfId="0" applyNumberFormat="1" applyFont="1" applyFill="1" applyBorder="1" applyAlignment="1" applyProtection="1"/>
    <xf numFmtId="3" fontId="33" fillId="0" borderId="15" xfId="0" applyNumberFormat="1" applyFont="1" applyFill="1" applyBorder="1" applyAlignment="1" applyProtection="1"/>
    <xf numFmtId="3" fontId="19" fillId="22" borderId="15" xfId="0" applyNumberFormat="1" applyFont="1" applyFill="1" applyBorder="1" applyAlignment="1" applyProtection="1"/>
    <xf numFmtId="3" fontId="18" fillId="22" borderId="15" xfId="0" applyNumberFormat="1" applyFont="1" applyFill="1" applyBorder="1" applyAlignment="1" applyProtection="1"/>
    <xf numFmtId="3" fontId="19" fillId="0" borderId="19" xfId="0" applyNumberFormat="1" applyFont="1" applyFill="1" applyBorder="1" applyAlignment="1" applyProtection="1"/>
    <xf numFmtId="0" fontId="19" fillId="22" borderId="20" xfId="0" applyNumberFormat="1" applyFont="1" applyFill="1" applyBorder="1" applyAlignment="1" applyProtection="1">
      <alignment horizontal="center"/>
    </xf>
    <xf numFmtId="0" fontId="31" fillId="22" borderId="20" xfId="0" applyNumberFormat="1" applyFont="1" applyFill="1" applyBorder="1" applyAlignment="1" applyProtection="1">
      <alignment wrapText="1"/>
    </xf>
    <xf numFmtId="0" fontId="19" fillId="22" borderId="20" xfId="0" applyNumberFormat="1" applyFont="1" applyFill="1" applyBorder="1" applyAlignment="1" applyProtection="1"/>
    <xf numFmtId="0" fontId="19" fillId="22" borderId="21" xfId="0" applyNumberFormat="1" applyFont="1" applyFill="1" applyBorder="1" applyAlignment="1" applyProtection="1">
      <alignment horizontal="center"/>
    </xf>
    <xf numFmtId="0" fontId="18" fillId="22" borderId="21" xfId="0" applyNumberFormat="1" applyFont="1" applyFill="1" applyBorder="1" applyAlignment="1" applyProtection="1">
      <alignment wrapText="1"/>
    </xf>
    <xf numFmtId="0" fontId="18" fillId="22" borderId="21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/>
    <xf numFmtId="0" fontId="35" fillId="0" borderId="0" xfId="0" applyNumberFormat="1" applyFont="1" applyFill="1" applyBorder="1" applyAlignment="1" applyProtection="1"/>
    <xf numFmtId="0" fontId="35" fillId="0" borderId="0" xfId="0" applyNumberFormat="1" applyFont="1" applyFill="1" applyBorder="1" applyAlignment="1" applyProtection="1">
      <alignment horizontal="center"/>
    </xf>
    <xf numFmtId="0" fontId="44" fillId="0" borderId="0" xfId="0" applyNumberFormat="1" applyFont="1" applyFill="1" applyBorder="1" applyAlignment="1" applyProtection="1"/>
    <xf numFmtId="0" fontId="36" fillId="0" borderId="0" xfId="0" applyNumberFormat="1" applyFont="1" applyFill="1" applyBorder="1" applyAlignment="1" applyProtection="1">
      <alignment vertical="center" wrapText="1"/>
    </xf>
    <xf numFmtId="0" fontId="37" fillId="0" borderId="0" xfId="0" applyNumberFormat="1" applyFont="1" applyFill="1" applyBorder="1" applyAlignment="1" applyProtection="1">
      <alignment vertical="center" wrapText="1"/>
    </xf>
    <xf numFmtId="1" fontId="14" fillId="0" borderId="22" xfId="0" applyNumberFormat="1" applyFont="1" applyBorder="1" applyAlignment="1">
      <alignment horizontal="left" wrapText="1"/>
    </xf>
    <xf numFmtId="3" fontId="14" fillId="0" borderId="23" xfId="0" applyNumberFormat="1" applyFont="1" applyBorder="1"/>
    <xf numFmtId="3" fontId="14" fillId="0" borderId="23" xfId="0" applyNumberFormat="1" applyFont="1" applyBorder="1" applyAlignment="1">
      <alignment horizontal="center" wrapText="1"/>
    </xf>
    <xf numFmtId="3" fontId="14" fillId="0" borderId="23" xfId="0" applyNumberFormat="1" applyFont="1" applyBorder="1" applyAlignment="1">
      <alignment horizontal="center" vertical="center" wrapText="1"/>
    </xf>
    <xf numFmtId="1" fontId="15" fillId="0" borderId="24" xfId="0" applyNumberFormat="1" applyFont="1" applyBorder="1" applyAlignment="1">
      <alignment horizontal="left" wrapText="1"/>
    </xf>
    <xf numFmtId="3" fontId="15" fillId="0" borderId="25" xfId="0" applyNumberFormat="1" applyFont="1" applyBorder="1"/>
    <xf numFmtId="3" fontId="15" fillId="0" borderId="25" xfId="0" applyNumberFormat="1" applyFont="1" applyBorder="1" applyAlignment="1">
      <alignment horizontal="center" wrapText="1"/>
    </xf>
    <xf numFmtId="3" fontId="15" fillId="0" borderId="25" xfId="0" applyNumberFormat="1" applyFont="1" applyBorder="1" applyAlignment="1">
      <alignment horizontal="center" vertical="center" wrapText="1"/>
    </xf>
    <xf numFmtId="1" fontId="15" fillId="0" borderId="22" xfId="0" applyNumberFormat="1" applyFont="1" applyBorder="1" applyAlignment="1">
      <alignment horizontal="left" wrapText="1"/>
    </xf>
    <xf numFmtId="3" fontId="15" fillId="0" borderId="23" xfId="0" applyNumberFormat="1" applyFont="1" applyBorder="1"/>
    <xf numFmtId="3" fontId="15" fillId="0" borderId="23" xfId="0" applyNumberFormat="1" applyFont="1" applyBorder="1" applyAlignment="1">
      <alignment horizontal="center" wrapText="1"/>
    </xf>
    <xf numFmtId="3" fontId="15" fillId="0" borderId="23" xfId="0" applyNumberFormat="1" applyFont="1" applyBorder="1" applyAlignment="1">
      <alignment horizontal="center" vertical="center" wrapText="1"/>
    </xf>
    <xf numFmtId="1" fontId="15" fillId="0" borderId="16" xfId="0" applyNumberFormat="1" applyFont="1" applyBorder="1" applyAlignment="1">
      <alignment horizontal="left" wrapText="1"/>
    </xf>
    <xf numFmtId="3" fontId="15" fillId="0" borderId="17" xfId="0" applyNumberFormat="1" applyFont="1" applyBorder="1"/>
    <xf numFmtId="0" fontId="15" fillId="0" borderId="0" xfId="0" applyFont="1"/>
    <xf numFmtId="1" fontId="15" fillId="19" borderId="26" xfId="0" applyNumberFormat="1" applyFont="1" applyFill="1" applyBorder="1" applyAlignment="1">
      <alignment horizontal="right" vertical="top" wrapText="1"/>
    </xf>
    <xf numFmtId="0" fontId="19" fillId="0" borderId="0" xfId="0" quotePrefix="1" applyNumberFormat="1" applyFont="1" applyFill="1" applyBorder="1" applyAlignment="1" applyProtection="1">
      <alignment horizontal="left" vertical="center"/>
    </xf>
    <xf numFmtId="3" fontId="15" fillId="22" borderId="25" xfId="0" applyNumberFormat="1" applyFont="1" applyFill="1" applyBorder="1"/>
    <xf numFmtId="3" fontId="14" fillId="22" borderId="23" xfId="0" applyNumberFormat="1" applyFont="1" applyFill="1" applyBorder="1"/>
    <xf numFmtId="3" fontId="15" fillId="22" borderId="23" xfId="0" applyNumberFormat="1" applyFont="1" applyFill="1" applyBorder="1"/>
    <xf numFmtId="3" fontId="14" fillId="22" borderId="17" xfId="0" applyNumberFormat="1" applyFont="1" applyFill="1" applyBorder="1"/>
    <xf numFmtId="3" fontId="15" fillId="22" borderId="17" xfId="0" applyNumberFormat="1" applyFont="1" applyFill="1" applyBorder="1"/>
    <xf numFmtId="3" fontId="14" fillId="22" borderId="18" xfId="0" applyNumberFormat="1" applyFont="1" applyFill="1" applyBorder="1"/>
    <xf numFmtId="3" fontId="15" fillId="22" borderId="25" xfId="0" applyNumberFormat="1" applyFont="1" applyFill="1" applyBorder="1" applyAlignment="1">
      <alignment horizontal="center" vertical="center" wrapText="1"/>
    </xf>
    <xf numFmtId="3" fontId="14" fillId="22" borderId="23" xfId="0" applyNumberFormat="1" applyFont="1" applyFill="1" applyBorder="1" applyAlignment="1">
      <alignment horizontal="center" vertical="center" wrapText="1"/>
    </xf>
    <xf numFmtId="3" fontId="15" fillId="22" borderId="23" xfId="0" applyNumberFormat="1" applyFont="1" applyFill="1" applyBorder="1" applyAlignment="1">
      <alignment horizontal="center" vertical="center" wrapText="1"/>
    </xf>
    <xf numFmtId="3" fontId="14" fillId="0" borderId="27" xfId="0" applyNumberFormat="1" applyFont="1" applyBorder="1"/>
    <xf numFmtId="3" fontId="14" fillId="22" borderId="28" xfId="0" applyNumberFormat="1" applyFont="1" applyFill="1" applyBorder="1" applyAlignment="1">
      <alignment horizontal="center" vertical="center" wrapText="1"/>
    </xf>
    <xf numFmtId="3" fontId="15" fillId="22" borderId="28" xfId="0" applyNumberFormat="1" applyFont="1" applyFill="1" applyBorder="1" applyAlignment="1">
      <alignment horizontal="center" vertical="center" wrapText="1"/>
    </xf>
    <xf numFmtId="3" fontId="14" fillId="22" borderId="29" xfId="0" applyNumberFormat="1" applyFont="1" applyFill="1" applyBorder="1"/>
    <xf numFmtId="3" fontId="15" fillId="22" borderId="29" xfId="0" applyNumberFormat="1" applyFont="1" applyFill="1" applyBorder="1"/>
    <xf numFmtId="3" fontId="14" fillId="22" borderId="30" xfId="0" applyNumberFormat="1" applyFont="1" applyFill="1" applyBorder="1"/>
    <xf numFmtId="3" fontId="15" fillId="22" borderId="25" xfId="0" applyNumberFormat="1" applyFont="1" applyFill="1" applyBorder="1" applyAlignment="1">
      <alignment horizontal="center" wrapText="1"/>
    </xf>
    <xf numFmtId="3" fontId="14" fillId="22" borderId="23" xfId="0" applyNumberFormat="1" applyFont="1" applyFill="1" applyBorder="1" applyAlignment="1">
      <alignment horizontal="center" wrapText="1"/>
    </xf>
    <xf numFmtId="3" fontId="15" fillId="22" borderId="23" xfId="0" applyNumberFormat="1" applyFont="1" applyFill="1" applyBorder="1" applyAlignment="1">
      <alignment horizontal="center" wrapText="1"/>
    </xf>
    <xf numFmtId="3" fontId="14" fillId="0" borderId="28" xfId="0" applyNumberFormat="1" applyFont="1" applyBorder="1" applyAlignment="1">
      <alignment horizontal="center" vertical="center" wrapText="1"/>
    </xf>
    <xf numFmtId="3" fontId="15" fillId="0" borderId="28" xfId="0" applyNumberFormat="1" applyFont="1" applyBorder="1" applyAlignment="1">
      <alignment horizontal="center" vertical="center" wrapText="1"/>
    </xf>
    <xf numFmtId="3" fontId="14" fillId="0" borderId="29" xfId="0" applyNumberFormat="1" applyFont="1" applyBorder="1"/>
    <xf numFmtId="3" fontId="15" fillId="0" borderId="29" xfId="0" applyNumberFormat="1" applyFont="1" applyBorder="1"/>
    <xf numFmtId="3" fontId="14" fillId="0" borderId="30" xfId="0" applyNumberFormat="1" applyFont="1" applyBorder="1"/>
    <xf numFmtId="0" fontId="14" fillId="0" borderId="0" xfId="0" applyFont="1" applyAlignment="1">
      <alignment horizontal="center" vertical="center"/>
    </xf>
    <xf numFmtId="0" fontId="40" fillId="0" borderId="31" xfId="0" applyFont="1" applyFill="1" applyBorder="1" applyAlignment="1">
      <alignment horizontal="center" vertical="center"/>
    </xf>
    <xf numFmtId="0" fontId="40" fillId="22" borderId="32" xfId="0" applyFont="1" applyFill="1" applyBorder="1" applyAlignment="1">
      <alignment horizontal="center" vertical="center"/>
    </xf>
    <xf numFmtId="0" fontId="40" fillId="0" borderId="33" xfId="0" applyFont="1" applyFill="1" applyBorder="1" applyAlignment="1">
      <alignment horizontal="center" vertical="center"/>
    </xf>
    <xf numFmtId="0" fontId="40" fillId="22" borderId="33" xfId="0" applyFont="1" applyFill="1" applyBorder="1" applyAlignment="1">
      <alignment horizontal="center" vertical="center"/>
    </xf>
    <xf numFmtId="0" fontId="40" fillId="0" borderId="32" xfId="0" applyFont="1" applyFill="1" applyBorder="1" applyAlignment="1">
      <alignment horizontal="center" vertical="center"/>
    </xf>
    <xf numFmtId="0" fontId="41" fillId="0" borderId="33" xfId="0" applyNumberFormat="1" applyFont="1" applyFill="1" applyBorder="1" applyAlignment="1" applyProtection="1">
      <alignment horizontal="center" vertical="center"/>
    </xf>
    <xf numFmtId="0" fontId="41" fillId="0" borderId="34" xfId="0" applyNumberFormat="1" applyFont="1" applyFill="1" applyBorder="1" applyAlignment="1" applyProtection="1">
      <alignment horizontal="center" vertical="center"/>
    </xf>
    <xf numFmtId="3" fontId="15" fillId="22" borderId="35" xfId="0" applyNumberFormat="1" applyFont="1" applyFill="1" applyBorder="1" applyAlignment="1">
      <alignment horizontal="center" vertical="center" wrapText="1"/>
    </xf>
    <xf numFmtId="3" fontId="14" fillId="22" borderId="35" xfId="0" applyNumberFormat="1" applyFont="1" applyFill="1" applyBorder="1" applyAlignment="1">
      <alignment horizontal="center" vertical="center" wrapText="1"/>
    </xf>
    <xf numFmtId="3" fontId="14" fillId="22" borderId="36" xfId="0" applyNumberFormat="1" applyFont="1" applyFill="1" applyBorder="1"/>
    <xf numFmtId="3" fontId="15" fillId="22" borderId="36" xfId="0" applyNumberFormat="1" applyFont="1" applyFill="1" applyBorder="1"/>
    <xf numFmtId="3" fontId="14" fillId="22" borderId="37" xfId="0" applyNumberFormat="1" applyFont="1" applyFill="1" applyBorder="1"/>
    <xf numFmtId="3" fontId="14" fillId="22" borderId="27" xfId="0" applyNumberFormat="1" applyFont="1" applyFill="1" applyBorder="1"/>
    <xf numFmtId="3" fontId="15" fillId="22" borderId="23" xfId="0" applyNumberFormat="1" applyFont="1" applyFill="1" applyBorder="1" applyAlignment="1">
      <alignment horizontal="right" vertical="center" wrapText="1"/>
    </xf>
    <xf numFmtId="3" fontId="14" fillId="0" borderId="23" xfId="0" applyNumberFormat="1" applyFont="1" applyBorder="1" applyAlignment="1">
      <alignment horizontal="right" vertical="center" wrapText="1"/>
    </xf>
    <xf numFmtId="3" fontId="15" fillId="0" borderId="23" xfId="0" applyNumberFormat="1" applyFont="1" applyBorder="1" applyAlignment="1">
      <alignment horizontal="right" vertical="center" wrapText="1"/>
    </xf>
    <xf numFmtId="1" fontId="40" fillId="0" borderId="38" xfId="0" applyNumberFormat="1" applyFont="1" applyBorder="1" applyAlignment="1">
      <alignment wrapText="1"/>
    </xf>
    <xf numFmtId="1" fontId="14" fillId="0" borderId="39" xfId="0" applyNumberFormat="1" applyFont="1" applyBorder="1" applyAlignment="1">
      <alignment horizontal="left" wrapText="1"/>
    </xf>
    <xf numFmtId="0" fontId="19" fillId="18" borderId="40" xfId="0" applyNumberFormat="1" applyFont="1" applyFill="1" applyBorder="1" applyAlignment="1" applyProtection="1">
      <alignment horizontal="center" vertical="center" wrapText="1"/>
    </xf>
    <xf numFmtId="0" fontId="41" fillId="18" borderId="8" xfId="0" applyNumberFormat="1" applyFont="1" applyFill="1" applyBorder="1" applyAlignment="1" applyProtection="1">
      <alignment horizontal="center" vertical="center" wrapText="1"/>
    </xf>
    <xf numFmtId="0" fontId="41" fillId="18" borderId="40" xfId="0" applyNumberFormat="1" applyFont="1" applyFill="1" applyBorder="1" applyAlignment="1" applyProtection="1">
      <alignment horizontal="center" vertical="center" wrapText="1"/>
    </xf>
    <xf numFmtId="0" fontId="41" fillId="22" borderId="8" xfId="0" applyNumberFormat="1" applyFont="1" applyFill="1" applyBorder="1" applyAlignment="1" applyProtection="1">
      <alignment horizontal="center" vertical="center" wrapText="1"/>
    </xf>
    <xf numFmtId="3" fontId="33" fillId="22" borderId="15" xfId="0" applyNumberFormat="1" applyFont="1" applyFill="1" applyBorder="1" applyAlignment="1" applyProtection="1"/>
    <xf numFmtId="3" fontId="19" fillId="22" borderId="19" xfId="0" applyNumberFormat="1" applyFont="1" applyFill="1" applyBorder="1" applyAlignment="1" applyProtection="1"/>
    <xf numFmtId="3" fontId="15" fillId="0" borderId="38" xfId="0" applyNumberFormat="1" applyFont="1" applyBorder="1"/>
    <xf numFmtId="0" fontId="19" fillId="0" borderId="8" xfId="0" applyNumberFormat="1" applyFont="1" applyFill="1" applyBorder="1" applyAlignment="1" applyProtection="1">
      <alignment horizontal="center" vertical="center" wrapText="1"/>
    </xf>
    <xf numFmtId="0" fontId="18" fillId="0" borderId="14" xfId="0" applyNumberFormat="1" applyFont="1" applyFill="1" applyBorder="1" applyAlignment="1" applyProtection="1"/>
    <xf numFmtId="3" fontId="26" fillId="21" borderId="8" xfId="0" quotePrefix="1" applyNumberFormat="1" applyFont="1" applyFill="1" applyBorder="1" applyAlignment="1">
      <alignment horizontal="right"/>
    </xf>
    <xf numFmtId="3" fontId="26" fillId="20" borderId="8" xfId="0" quotePrefix="1" applyNumberFormat="1" applyFont="1" applyFill="1" applyBorder="1" applyAlignment="1">
      <alignment horizontal="right"/>
    </xf>
    <xf numFmtId="3" fontId="45" fillId="0" borderId="15" xfId="0" applyNumberFormat="1" applyFont="1" applyFill="1" applyBorder="1" applyAlignment="1" applyProtection="1"/>
    <xf numFmtId="3" fontId="45" fillId="22" borderId="15" xfId="0" applyNumberFormat="1" applyFont="1" applyFill="1" applyBorder="1" applyAlignment="1" applyProtection="1"/>
    <xf numFmtId="3" fontId="14" fillId="22" borderId="15" xfId="0" applyNumberFormat="1" applyFont="1" applyFill="1" applyBorder="1" applyAlignment="1" applyProtection="1"/>
    <xf numFmtId="3" fontId="15" fillId="22" borderId="15" xfId="0" applyNumberFormat="1" applyFont="1" applyFill="1" applyBorder="1" applyAlignment="1" applyProtection="1"/>
    <xf numFmtId="3" fontId="14" fillId="0" borderId="15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15" fillId="22" borderId="15" xfId="0" applyNumberFormat="1" applyFont="1" applyFill="1" applyBorder="1" applyAlignment="1" applyProtection="1">
      <alignment wrapText="1"/>
    </xf>
    <xf numFmtId="0" fontId="18" fillId="0" borderId="0" xfId="0" applyNumberFormat="1" applyFont="1" applyFill="1" applyBorder="1" applyAlignment="1" applyProtection="1"/>
    <xf numFmtId="3" fontId="14" fillId="22" borderId="23" xfId="0" applyNumberFormat="1" applyFont="1" applyFill="1" applyBorder="1" applyAlignment="1">
      <alignment horizontal="right" vertical="center" wrapText="1"/>
    </xf>
    <xf numFmtId="3" fontId="19" fillId="23" borderId="15" xfId="0" applyNumberFormat="1" applyFont="1" applyFill="1" applyBorder="1" applyAlignment="1" applyProtection="1"/>
    <xf numFmtId="3" fontId="15" fillId="23" borderId="15" xfId="0" applyNumberFormat="1" applyFont="1" applyFill="1" applyBorder="1" applyAlignment="1" applyProtection="1"/>
    <xf numFmtId="3" fontId="15" fillId="23" borderId="23" xfId="0" applyNumberFormat="1" applyFont="1" applyFill="1" applyBorder="1" applyAlignment="1">
      <alignment horizontal="right" vertical="center" wrapText="1"/>
    </xf>
    <xf numFmtId="3" fontId="14" fillId="23" borderId="23" xfId="0" applyNumberFormat="1" applyFont="1" applyFill="1" applyBorder="1" applyAlignment="1">
      <alignment horizontal="right" vertical="center" wrapText="1"/>
    </xf>
    <xf numFmtId="3" fontId="15" fillId="23" borderId="17" xfId="0" applyNumberFormat="1" applyFont="1" applyFill="1" applyBorder="1"/>
    <xf numFmtId="3" fontId="14" fillId="23" borderId="17" xfId="0" applyNumberFormat="1" applyFont="1" applyFill="1" applyBorder="1"/>
    <xf numFmtId="3" fontId="14" fillId="23" borderId="29" xfId="0" applyNumberFormat="1" applyFont="1" applyFill="1" applyBorder="1"/>
    <xf numFmtId="3" fontId="15" fillId="22" borderId="46" xfId="0" applyNumberFormat="1" applyFont="1" applyFill="1" applyBorder="1"/>
    <xf numFmtId="0" fontId="15" fillId="22" borderId="15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35" fillId="23" borderId="0" xfId="0" applyNumberFormat="1" applyFont="1" applyFill="1" applyBorder="1" applyAlignment="1" applyProtection="1"/>
    <xf numFmtId="0" fontId="35" fillId="23" borderId="0" xfId="0" applyNumberFormat="1" applyFont="1" applyFill="1" applyBorder="1" applyAlignment="1" applyProtection="1">
      <alignment horizontal="center"/>
    </xf>
    <xf numFmtId="0" fontId="44" fillId="23" borderId="0" xfId="0" applyNumberFormat="1" applyFont="1" applyFill="1" applyBorder="1" applyAlignment="1" applyProtection="1"/>
    <xf numFmtId="0" fontId="38" fillId="0" borderId="40" xfId="0" applyNumberFormat="1" applyFont="1" applyFill="1" applyBorder="1" applyAlignment="1" applyProtection="1">
      <alignment vertical="center" wrapText="1"/>
    </xf>
    <xf numFmtId="0" fontId="39" fillId="0" borderId="40" xfId="0" applyNumberFormat="1" applyFont="1" applyFill="1" applyBorder="1" applyAlignment="1" applyProtection="1">
      <alignment vertical="center" wrapText="1"/>
    </xf>
    <xf numFmtId="0" fontId="20" fillId="0" borderId="0" xfId="0" quotePrefix="1" applyNumberFormat="1" applyFont="1" applyFill="1" applyBorder="1" applyAlignment="1" applyProtection="1">
      <alignment horizontal="center" vertical="center" wrapText="1"/>
    </xf>
    <xf numFmtId="0" fontId="27" fillId="0" borderId="0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/>
    <xf numFmtId="0" fontId="29" fillId="0" borderId="10" xfId="0" applyNumberFormat="1" applyFont="1" applyFill="1" applyBorder="1" applyAlignment="1" applyProtection="1">
      <alignment horizontal="left" wrapText="1"/>
    </xf>
    <xf numFmtId="0" fontId="30" fillId="0" borderId="9" xfId="0" applyNumberFormat="1" applyFont="1" applyFill="1" applyBorder="1" applyAlignment="1" applyProtection="1">
      <alignment wrapText="1"/>
    </xf>
    <xf numFmtId="0" fontId="29" fillId="20" borderId="10" xfId="0" quotePrefix="1" applyNumberFormat="1" applyFont="1" applyFill="1" applyBorder="1" applyAlignment="1" applyProtection="1">
      <alignment horizontal="left" wrapText="1"/>
    </xf>
    <xf numFmtId="0" fontId="30" fillId="20" borderId="9" xfId="0" applyNumberFormat="1" applyFont="1" applyFill="1" applyBorder="1" applyAlignment="1" applyProtection="1">
      <alignment wrapText="1"/>
    </xf>
    <xf numFmtId="0" fontId="29" fillId="0" borderId="10" xfId="0" quotePrefix="1" applyNumberFormat="1" applyFont="1" applyFill="1" applyBorder="1" applyAlignment="1" applyProtection="1">
      <alignment horizontal="left" wrapText="1"/>
    </xf>
    <xf numFmtId="0" fontId="32" fillId="0" borderId="0" xfId="0" applyNumberFormat="1" applyFont="1" applyFill="1" applyBorder="1" applyAlignment="1" applyProtection="1">
      <alignment horizontal="left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9" fillId="20" borderId="10" xfId="0" applyNumberFormat="1" applyFont="1" applyFill="1" applyBorder="1" applyAlignment="1" applyProtection="1">
      <alignment horizontal="left" wrapText="1"/>
    </xf>
    <xf numFmtId="0" fontId="14" fillId="20" borderId="9" xfId="0" applyNumberFormat="1" applyFont="1" applyFill="1" applyBorder="1" applyAlignment="1" applyProtection="1"/>
    <xf numFmtId="0" fontId="14" fillId="0" borderId="9" xfId="0" applyNumberFormat="1" applyFont="1" applyFill="1" applyBorder="1" applyAlignment="1" applyProtection="1"/>
    <xf numFmtId="0" fontId="26" fillId="20" borderId="10" xfId="0" applyNumberFormat="1" applyFont="1" applyFill="1" applyBorder="1" applyAlignment="1" applyProtection="1">
      <alignment horizontal="left" wrapText="1"/>
    </xf>
    <xf numFmtId="0" fontId="26" fillId="20" borderId="9" xfId="0" applyNumberFormat="1" applyFont="1" applyFill="1" applyBorder="1" applyAlignment="1" applyProtection="1">
      <alignment horizontal="left" wrapText="1"/>
    </xf>
    <xf numFmtId="0" fontId="26" fillId="20" borderId="41" xfId="0" applyNumberFormat="1" applyFont="1" applyFill="1" applyBorder="1" applyAlignment="1" applyProtection="1">
      <alignment horizontal="left" wrapText="1"/>
    </xf>
    <xf numFmtId="0" fontId="29" fillId="0" borderId="10" xfId="0" quotePrefix="1" applyFont="1" applyFill="1" applyBorder="1" applyAlignment="1">
      <alignment horizontal="left"/>
    </xf>
    <xf numFmtId="0" fontId="29" fillId="0" borderId="9" xfId="0" quotePrefix="1" applyFont="1" applyFill="1" applyBorder="1" applyAlignment="1">
      <alignment horizontal="left"/>
    </xf>
    <xf numFmtId="0" fontId="29" fillId="0" borderId="41" xfId="0" quotePrefix="1" applyFont="1" applyFill="1" applyBorder="1" applyAlignment="1">
      <alignment horizontal="left"/>
    </xf>
    <xf numFmtId="0" fontId="29" fillId="0" borderId="10" xfId="0" quotePrefix="1" applyFont="1" applyBorder="1" applyAlignment="1">
      <alignment horizontal="left"/>
    </xf>
    <xf numFmtId="0" fontId="26" fillId="21" borderId="10" xfId="0" applyNumberFormat="1" applyFont="1" applyFill="1" applyBorder="1" applyAlignment="1" applyProtection="1">
      <alignment horizontal="left" wrapText="1"/>
    </xf>
    <xf numFmtId="0" fontId="26" fillId="21" borderId="9" xfId="0" applyNumberFormat="1" applyFont="1" applyFill="1" applyBorder="1" applyAlignment="1" applyProtection="1">
      <alignment horizontal="left" wrapText="1"/>
    </xf>
    <xf numFmtId="0" fontId="26" fillId="21" borderId="41" xfId="0" applyNumberFormat="1" applyFont="1" applyFill="1" applyBorder="1" applyAlignment="1" applyProtection="1">
      <alignment horizontal="left" wrapText="1"/>
    </xf>
    <xf numFmtId="0" fontId="14" fillId="0" borderId="9" xfId="0" applyNumberFormat="1" applyFont="1" applyFill="1" applyBorder="1" applyAlignment="1" applyProtection="1">
      <alignment wrapText="1"/>
    </xf>
    <xf numFmtId="0" fontId="0" fillId="0" borderId="0" xfId="0" applyNumberFormat="1" applyFill="1" applyBorder="1" applyAlignment="1" applyProtection="1"/>
    <xf numFmtId="0" fontId="19" fillId="18" borderId="42" xfId="0" applyNumberFormat="1" applyFont="1" applyFill="1" applyBorder="1" applyAlignment="1" applyProtection="1">
      <alignment horizontal="center" vertical="center" wrapText="1"/>
    </xf>
    <xf numFmtId="0" fontId="19" fillId="18" borderId="43" xfId="0" applyNumberFormat="1" applyFont="1" applyFill="1" applyBorder="1" applyAlignment="1" applyProtection="1">
      <alignment horizontal="center" vertical="center" wrapText="1"/>
    </xf>
    <xf numFmtId="0" fontId="19" fillId="18" borderId="34" xfId="0" applyNumberFormat="1" applyFont="1" applyFill="1" applyBorder="1" applyAlignment="1" applyProtection="1">
      <alignment horizontal="center" vertical="center" wrapText="1"/>
    </xf>
    <xf numFmtId="0" fontId="20" fillId="0" borderId="14" xfId="0" quotePrefix="1" applyNumberFormat="1" applyFont="1" applyFill="1" applyBorder="1" applyAlignment="1" applyProtection="1">
      <alignment horizontal="left" wrapText="1"/>
    </xf>
    <xf numFmtId="0" fontId="27" fillId="0" borderId="14" xfId="0" applyNumberFormat="1" applyFont="1" applyFill="1" applyBorder="1" applyAlignment="1" applyProtection="1">
      <alignment wrapText="1"/>
    </xf>
    <xf numFmtId="0" fontId="29" fillId="0" borderId="38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0" fillId="0" borderId="32" xfId="0" applyNumberFormat="1" applyFill="1" applyBorder="1" applyAlignment="1" applyProtection="1"/>
    <xf numFmtId="0" fontId="0" fillId="0" borderId="34" xfId="0" applyNumberFormat="1" applyFill="1" applyBorder="1" applyAlignment="1" applyProtection="1"/>
    <xf numFmtId="3" fontId="15" fillId="0" borderId="38" xfId="0" applyNumberFormat="1" applyFont="1" applyBorder="1" applyAlignment="1">
      <alignment horizontal="center"/>
    </xf>
    <xf numFmtId="3" fontId="15" fillId="0" borderId="32" xfId="0" applyNumberFormat="1" applyFont="1" applyBorder="1" applyAlignment="1">
      <alignment horizontal="center"/>
    </xf>
    <xf numFmtId="3" fontId="0" fillId="0" borderId="32" xfId="0" applyNumberFormat="1" applyFill="1" applyBorder="1" applyAlignment="1" applyProtection="1"/>
    <xf numFmtId="3" fontId="0" fillId="0" borderId="34" xfId="0" applyNumberFormat="1" applyFill="1" applyBorder="1" applyAlignment="1" applyProtection="1"/>
    <xf numFmtId="0" fontId="19" fillId="18" borderId="38" xfId="0" applyNumberFormat="1" applyFont="1" applyFill="1" applyBorder="1" applyAlignment="1" applyProtection="1">
      <alignment horizontal="center" vertical="center" wrapText="1"/>
    </xf>
    <xf numFmtId="3" fontId="15" fillId="22" borderId="13" xfId="0" applyNumberFormat="1" applyFont="1" applyFill="1" applyBorder="1" applyAlignment="1">
      <alignment horizontal="center"/>
    </xf>
    <xf numFmtId="3" fontId="15" fillId="22" borderId="44" xfId="0" applyNumberFormat="1" applyFont="1" applyFill="1" applyBorder="1" applyAlignment="1">
      <alignment horizontal="center"/>
    </xf>
    <xf numFmtId="3" fontId="15" fillId="22" borderId="45" xfId="0" applyNumberFormat="1" applyFont="1" applyFill="1" applyBorder="1" applyAlignment="1">
      <alignment horizont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41" fillId="18" borderId="10" xfId="0" applyNumberFormat="1" applyFont="1" applyFill="1" applyBorder="1" applyAlignment="1" applyProtection="1">
      <alignment horizontal="center" vertical="center" wrapText="1"/>
    </xf>
    <xf numFmtId="0" fontId="41" fillId="18" borderId="41" xfId="0" applyNumberFormat="1" applyFont="1" applyFill="1" applyBorder="1" applyAlignment="1" applyProtection="1">
      <alignment horizontal="center" vertical="center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Heading 1" xfId="29"/>
    <cellStyle name="Heading 2" xfId="30"/>
    <cellStyle name="Heading 3" xfId="31"/>
    <cellStyle name="Heading 4" xfId="32"/>
    <cellStyle name="Input" xfId="33"/>
    <cellStyle name="Linked Cell" xfId="34"/>
    <cellStyle name="Neutral" xfId="35"/>
    <cellStyle name="Normalno 2" xfId="36"/>
    <cellStyle name="Obično" xfId="0" builtinId="0"/>
    <cellStyle name="Total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19050</xdr:rowOff>
    </xdr:from>
    <xdr:to>
      <xdr:col>1</xdr:col>
      <xdr:colOff>0</xdr:colOff>
      <xdr:row>5</xdr:row>
      <xdr:rowOff>0</xdr:rowOff>
    </xdr:to>
    <xdr:sp macro="" textlink="">
      <xdr:nvSpPr>
        <xdr:cNvPr id="5340" name="Line 1"/>
        <xdr:cNvSpPr>
          <a:spLocks noChangeShapeType="1"/>
        </xdr:cNvSpPr>
      </xdr:nvSpPr>
      <xdr:spPr bwMode="auto">
        <a:xfrm>
          <a:off x="19050" y="495300"/>
          <a:ext cx="89535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19050</xdr:rowOff>
    </xdr:from>
    <xdr:to>
      <xdr:col>0</xdr:col>
      <xdr:colOff>1057275</xdr:colOff>
      <xdr:row>5</xdr:row>
      <xdr:rowOff>0</xdr:rowOff>
    </xdr:to>
    <xdr:sp macro="" textlink="">
      <xdr:nvSpPr>
        <xdr:cNvPr id="5341" name="Line 2"/>
        <xdr:cNvSpPr>
          <a:spLocks noChangeShapeType="1"/>
        </xdr:cNvSpPr>
      </xdr:nvSpPr>
      <xdr:spPr bwMode="auto">
        <a:xfrm>
          <a:off x="9525" y="495300"/>
          <a:ext cx="904875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2:J47"/>
  <sheetViews>
    <sheetView topLeftCell="A4" zoomScaleNormal="100" zoomScaleSheetLayoutView="120" workbookViewId="0">
      <selection activeCell="E28" sqref="A27:E28"/>
    </sheetView>
  </sheetViews>
  <sheetFormatPr defaultColWidth="11.42578125" defaultRowHeight="12.75"/>
  <cols>
    <col min="1" max="2" width="4.28515625" style="1" customWidth="1"/>
    <col min="3" max="3" width="5.5703125" style="1" customWidth="1"/>
    <col min="4" max="4" width="5.28515625" style="55" customWidth="1"/>
    <col min="5" max="5" width="44.7109375" style="1" customWidth="1"/>
    <col min="6" max="7" width="30.7109375" style="1" customWidth="1"/>
    <col min="8" max="8" width="11.42578125" style="1"/>
    <col min="9" max="9" width="16.28515625" style="1" bestFit="1" customWidth="1"/>
    <col min="10" max="10" width="21.7109375" style="1" bestFit="1" customWidth="1"/>
    <col min="11" max="16384" width="11.42578125" style="1"/>
  </cols>
  <sheetData>
    <row r="2" spans="1:9" ht="15">
      <c r="A2" s="216"/>
      <c r="B2" s="216"/>
      <c r="C2" s="216"/>
      <c r="D2" s="216"/>
      <c r="E2" s="216"/>
      <c r="F2" s="216"/>
      <c r="G2" s="216"/>
    </row>
    <row r="3" spans="1:9" ht="59.25" customHeight="1">
      <c r="A3" s="217" t="s">
        <v>135</v>
      </c>
      <c r="B3" s="217"/>
      <c r="C3" s="217"/>
      <c r="D3" s="217"/>
      <c r="E3" s="217"/>
      <c r="F3" s="217"/>
      <c r="G3" s="217"/>
    </row>
    <row r="4" spans="1:9" s="46" customFormat="1" ht="26.25" customHeight="1">
      <c r="A4" s="217" t="s">
        <v>23</v>
      </c>
      <c r="B4" s="217"/>
      <c r="C4" s="217"/>
      <c r="D4" s="217"/>
      <c r="E4" s="217"/>
      <c r="F4" s="217"/>
      <c r="G4" s="217"/>
    </row>
    <row r="5" spans="1:9" ht="15.75" customHeight="1">
      <c r="A5" s="47"/>
      <c r="B5" s="48"/>
      <c r="C5" s="48"/>
      <c r="D5" s="48"/>
      <c r="E5" s="48"/>
    </row>
    <row r="6" spans="1:9" ht="27.75" customHeight="1">
      <c r="A6" s="49"/>
      <c r="B6" s="50"/>
      <c r="C6" s="50"/>
      <c r="D6" s="51"/>
      <c r="E6" s="52"/>
      <c r="F6" s="180" t="s">
        <v>125</v>
      </c>
      <c r="G6" s="180" t="s">
        <v>130</v>
      </c>
      <c r="H6" s="53"/>
    </row>
    <row r="7" spans="1:9" ht="27.75" customHeight="1">
      <c r="A7" s="218" t="s">
        <v>25</v>
      </c>
      <c r="B7" s="214"/>
      <c r="C7" s="214"/>
      <c r="D7" s="214"/>
      <c r="E7" s="219"/>
      <c r="F7" s="65">
        <v>609424.48</v>
      </c>
      <c r="G7" s="65">
        <v>765195</v>
      </c>
      <c r="H7" s="60"/>
    </row>
    <row r="8" spans="1:9" ht="22.5" customHeight="1">
      <c r="A8" s="211" t="s">
        <v>0</v>
      </c>
      <c r="B8" s="212"/>
      <c r="C8" s="212"/>
      <c r="D8" s="212"/>
      <c r="E8" s="220"/>
      <c r="F8" s="65">
        <v>609424.48</v>
      </c>
      <c r="G8" s="65">
        <v>765195</v>
      </c>
    </row>
    <row r="9" spans="1:9" ht="22.5" customHeight="1">
      <c r="A9" s="224" t="s">
        <v>27</v>
      </c>
      <c r="B9" s="225"/>
      <c r="C9" s="225"/>
      <c r="D9" s="225"/>
      <c r="E9" s="226"/>
      <c r="F9" s="65">
        <v>0</v>
      </c>
      <c r="G9" s="65">
        <v>0</v>
      </c>
    </row>
    <row r="10" spans="1:9" ht="22.5" customHeight="1">
      <c r="A10" s="61" t="s">
        <v>26</v>
      </c>
      <c r="B10" s="64"/>
      <c r="C10" s="64"/>
      <c r="D10" s="64"/>
      <c r="E10" s="64"/>
      <c r="F10" s="62">
        <v>609424.51</v>
      </c>
      <c r="G10" s="62">
        <v>765943</v>
      </c>
    </row>
    <row r="11" spans="1:9" ht="22.5" customHeight="1">
      <c r="A11" s="215" t="s">
        <v>1</v>
      </c>
      <c r="B11" s="212"/>
      <c r="C11" s="212"/>
      <c r="D11" s="212"/>
      <c r="E11" s="231"/>
      <c r="F11" s="65">
        <v>604585.43999999994</v>
      </c>
      <c r="G11" s="65">
        <v>753309</v>
      </c>
      <c r="H11" s="36"/>
      <c r="I11" s="36"/>
    </row>
    <row r="12" spans="1:9" ht="22.5" customHeight="1">
      <c r="A12" s="227" t="s">
        <v>28</v>
      </c>
      <c r="B12" s="220"/>
      <c r="C12" s="220"/>
      <c r="D12" s="220"/>
      <c r="E12" s="220"/>
      <c r="F12" s="54">
        <v>4839.07</v>
      </c>
      <c r="G12" s="54">
        <v>12634</v>
      </c>
      <c r="H12" s="36"/>
      <c r="I12" s="36"/>
    </row>
    <row r="13" spans="1:9" ht="22.5" customHeight="1">
      <c r="A13" s="213" t="s">
        <v>2</v>
      </c>
      <c r="B13" s="214"/>
      <c r="C13" s="214"/>
      <c r="D13" s="214"/>
      <c r="E13" s="214"/>
      <c r="F13" s="63">
        <f>+F7-F10</f>
        <v>-3.0000000027939677E-2</v>
      </c>
      <c r="G13" s="63">
        <f>+G7-G10</f>
        <v>-748</v>
      </c>
      <c r="I13" s="36"/>
    </row>
    <row r="14" spans="1:9" ht="25.5" customHeight="1">
      <c r="A14" s="217"/>
      <c r="B14" s="209"/>
      <c r="C14" s="209"/>
      <c r="D14" s="209"/>
      <c r="E14" s="209"/>
      <c r="F14" s="210"/>
      <c r="G14" s="210"/>
    </row>
    <row r="15" spans="1:9" ht="27.75" customHeight="1">
      <c r="A15" s="49"/>
      <c r="B15" s="50"/>
      <c r="C15" s="50"/>
      <c r="D15" s="51"/>
      <c r="E15" s="52"/>
      <c r="F15" s="180" t="s">
        <v>125</v>
      </c>
      <c r="G15" s="180" t="s">
        <v>126</v>
      </c>
      <c r="I15" s="36"/>
    </row>
    <row r="16" spans="1:9" ht="30.75" customHeight="1">
      <c r="A16" s="228" t="s">
        <v>29</v>
      </c>
      <c r="B16" s="229"/>
      <c r="C16" s="229"/>
      <c r="D16" s="229"/>
      <c r="E16" s="230"/>
      <c r="F16" s="66"/>
      <c r="G16" s="182"/>
      <c r="I16" s="36"/>
    </row>
    <row r="17" spans="1:10" ht="34.5" customHeight="1">
      <c r="A17" s="221" t="s">
        <v>30</v>
      </c>
      <c r="B17" s="222"/>
      <c r="C17" s="222"/>
      <c r="D17" s="222"/>
      <c r="E17" s="223"/>
      <c r="F17" s="67"/>
      <c r="G17" s="183"/>
      <c r="I17" s="36"/>
    </row>
    <row r="18" spans="1:10" s="41" customFormat="1" ht="25.5" customHeight="1">
      <c r="A18" s="208"/>
      <c r="B18" s="209"/>
      <c r="C18" s="209"/>
      <c r="D18" s="209"/>
      <c r="E18" s="209"/>
      <c r="F18" s="210"/>
      <c r="G18" s="210"/>
      <c r="I18" s="68"/>
    </row>
    <row r="19" spans="1:10" s="41" customFormat="1" ht="27.75" customHeight="1">
      <c r="A19" s="49"/>
      <c r="B19" s="50"/>
      <c r="C19" s="50"/>
      <c r="D19" s="51"/>
      <c r="E19" s="52"/>
      <c r="F19" s="180" t="s">
        <v>125</v>
      </c>
      <c r="G19" s="180" t="s">
        <v>126</v>
      </c>
      <c r="I19" s="68"/>
      <c r="J19" s="68"/>
    </row>
    <row r="20" spans="1:10" s="41" customFormat="1" ht="22.5" customHeight="1">
      <c r="A20" s="211" t="s">
        <v>3</v>
      </c>
      <c r="B20" s="212"/>
      <c r="C20" s="212"/>
      <c r="D20" s="212"/>
      <c r="E20" s="212"/>
      <c r="F20" s="54">
        <f>SUM('PLAN PRIHODA'!U25)</f>
        <v>0</v>
      </c>
      <c r="G20" s="54">
        <v>0</v>
      </c>
      <c r="I20" s="68"/>
    </row>
    <row r="21" spans="1:10" s="41" customFormat="1" ht="23.25" customHeight="1">
      <c r="A21" s="211" t="s">
        <v>4</v>
      </c>
      <c r="B21" s="212"/>
      <c r="C21" s="212"/>
      <c r="D21" s="212"/>
      <c r="E21" s="212"/>
      <c r="F21" s="54">
        <f>SUM('PLAN RASHODA I IZDATAKA'!C100)</f>
        <v>0</v>
      </c>
      <c r="G21" s="54">
        <v>0</v>
      </c>
    </row>
    <row r="22" spans="1:10" s="41" customFormat="1" ht="22.5" customHeight="1">
      <c r="A22" s="213" t="s">
        <v>5</v>
      </c>
      <c r="B22" s="214"/>
      <c r="C22" s="214"/>
      <c r="D22" s="214"/>
      <c r="E22" s="214"/>
      <c r="F22" s="62">
        <f>F20-F21</f>
        <v>0</v>
      </c>
      <c r="G22" s="62">
        <v>0</v>
      </c>
      <c r="I22" s="69"/>
      <c r="J22" s="68"/>
    </row>
    <row r="23" spans="1:10" s="41" customFormat="1" ht="25.5" customHeight="1">
      <c r="A23" s="208"/>
      <c r="B23" s="209"/>
      <c r="C23" s="209"/>
      <c r="D23" s="209"/>
      <c r="E23" s="209"/>
      <c r="F23" s="210"/>
      <c r="G23" s="210"/>
    </row>
    <row r="24" spans="1:10" s="41" customFormat="1" ht="22.5" customHeight="1">
      <c r="A24" s="215" t="s">
        <v>6</v>
      </c>
      <c r="B24" s="212"/>
      <c r="C24" s="212"/>
      <c r="D24" s="212"/>
      <c r="E24" s="212"/>
      <c r="F24" s="54"/>
      <c r="G24" s="54">
        <v>0</v>
      </c>
    </row>
    <row r="25" spans="1:10" s="108" customFormat="1" ht="30" customHeight="1">
      <c r="A25" s="206" t="s">
        <v>31</v>
      </c>
      <c r="B25" s="207"/>
      <c r="C25" s="207"/>
      <c r="D25" s="207"/>
      <c r="E25" s="207"/>
      <c r="F25" s="207"/>
      <c r="G25" s="207"/>
    </row>
    <row r="26" spans="1:10" s="108" customFormat="1" ht="9.9499999999999993" customHeight="1">
      <c r="A26" s="112"/>
      <c r="B26" s="113"/>
      <c r="C26" s="113"/>
      <c r="D26" s="113"/>
      <c r="E26" s="113"/>
      <c r="F26" s="113"/>
      <c r="G26" s="113"/>
    </row>
    <row r="27" spans="1:10">
      <c r="A27" s="203" t="s">
        <v>127</v>
      </c>
      <c r="B27" s="203"/>
      <c r="C27" s="203"/>
      <c r="D27" s="204"/>
      <c r="E27" s="205"/>
      <c r="G27" s="191" t="s">
        <v>112</v>
      </c>
    </row>
    <row r="28" spans="1:10">
      <c r="A28" s="203" t="s">
        <v>136</v>
      </c>
      <c r="B28" s="203"/>
      <c r="C28" s="203"/>
      <c r="D28" s="204"/>
      <c r="E28" s="205"/>
      <c r="G28" s="189"/>
    </row>
    <row r="29" spans="1:10" ht="15" customHeight="1">
      <c r="A29" s="109"/>
      <c r="B29" s="109"/>
      <c r="C29" s="109"/>
      <c r="D29" s="110"/>
      <c r="E29" s="111"/>
      <c r="G29" s="181"/>
    </row>
    <row r="30" spans="1:10">
      <c r="A30" s="202" t="s">
        <v>131</v>
      </c>
      <c r="G30" s="191" t="s">
        <v>113</v>
      </c>
    </row>
    <row r="33" spans="5:7">
      <c r="F33" s="36"/>
      <c r="G33" s="36"/>
    </row>
    <row r="34" spans="5:7">
      <c r="F34" s="36"/>
      <c r="G34" s="36"/>
    </row>
    <row r="35" spans="5:7">
      <c r="E35" s="70"/>
      <c r="F35" s="38"/>
      <c r="G35" s="38"/>
    </row>
    <row r="36" spans="5:7">
      <c r="E36" s="70"/>
      <c r="F36" s="36"/>
      <c r="G36" s="36"/>
    </row>
    <row r="37" spans="5:7">
      <c r="E37" s="70"/>
      <c r="F37" s="36"/>
      <c r="G37" s="36"/>
    </row>
    <row r="38" spans="5:7">
      <c r="E38" s="70"/>
      <c r="F38" s="36"/>
      <c r="G38" s="36"/>
    </row>
    <row r="39" spans="5:7">
      <c r="E39" s="70"/>
      <c r="F39" s="36"/>
      <c r="G39" s="36"/>
    </row>
    <row r="40" spans="5:7">
      <c r="E40" s="70"/>
    </row>
    <row r="45" spans="5:7">
      <c r="F45" s="36"/>
      <c r="G45" s="36"/>
    </row>
    <row r="46" spans="5:7">
      <c r="F46" s="36"/>
      <c r="G46" s="36"/>
    </row>
    <row r="47" spans="5:7">
      <c r="F47" s="36"/>
      <c r="G47" s="36"/>
    </row>
  </sheetData>
  <mergeCells count="19">
    <mergeCell ref="A17:E17"/>
    <mergeCell ref="A9:E9"/>
    <mergeCell ref="A12:E12"/>
    <mergeCell ref="A13:E13"/>
    <mergeCell ref="A14:G14"/>
    <mergeCell ref="A16:E16"/>
    <mergeCell ref="A11:E11"/>
    <mergeCell ref="A2:G2"/>
    <mergeCell ref="A3:G3"/>
    <mergeCell ref="A4:G4"/>
    <mergeCell ref="A7:E7"/>
    <mergeCell ref="A8:E8"/>
    <mergeCell ref="A25:G25"/>
    <mergeCell ref="A18:G18"/>
    <mergeCell ref="A20:E20"/>
    <mergeCell ref="A21:E21"/>
    <mergeCell ref="A22:E22"/>
    <mergeCell ref="A23:G23"/>
    <mergeCell ref="A24:E24"/>
  </mergeCells>
  <printOptions horizontalCentered="1"/>
  <pageMargins left="0.19685039370078741" right="0.19685039370078741" top="0.62992125984251968" bottom="0.43307086614173229" header="0.31496062992125984" footer="0.31496062992125984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52"/>
  <sheetViews>
    <sheetView zoomScaleNormal="100" zoomScaleSheetLayoutView="100" workbookViewId="0">
      <selection activeCell="Q19" sqref="Q19"/>
    </sheetView>
  </sheetViews>
  <sheetFormatPr defaultColWidth="11.42578125" defaultRowHeight="12.75"/>
  <cols>
    <col min="1" max="1" width="13.7109375" style="11" customWidth="1"/>
    <col min="2" max="5" width="10.7109375" style="11" customWidth="1"/>
    <col min="6" max="7" width="10.7109375" style="42" customWidth="1"/>
    <col min="8" max="11" width="10.7109375" style="1" customWidth="1"/>
    <col min="12" max="13" width="11.7109375" style="1" customWidth="1"/>
    <col min="14" max="14" width="10.7109375" style="1" customWidth="1"/>
    <col min="15" max="15" width="10.5703125" style="1" customWidth="1"/>
    <col min="16" max="17" width="10.7109375" style="1" customWidth="1"/>
    <col min="18" max="18" width="14.28515625" style="1" customWidth="1"/>
    <col min="19" max="21" width="10.7109375" style="1" customWidth="1"/>
    <col min="22" max="16384" width="11.42578125" style="1"/>
  </cols>
  <sheetData>
    <row r="1" spans="1:22" ht="24" customHeight="1">
      <c r="A1" s="217" t="s">
        <v>104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32"/>
      <c r="Q1" s="232"/>
      <c r="R1" s="232"/>
      <c r="S1" s="232"/>
      <c r="T1" s="232"/>
      <c r="U1" s="232"/>
    </row>
    <row r="2" spans="1:22" s="2" customFormat="1" ht="13.5" thickBot="1">
      <c r="A2" s="8"/>
      <c r="N2" s="9"/>
      <c r="O2" s="9"/>
      <c r="U2" s="9" t="s">
        <v>7</v>
      </c>
    </row>
    <row r="3" spans="1:22" s="2" customFormat="1" ht="26.25" customHeight="1" thickBot="1">
      <c r="A3" s="58" t="s">
        <v>8</v>
      </c>
      <c r="B3" s="238" t="s">
        <v>116</v>
      </c>
      <c r="C3" s="239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1"/>
      <c r="Q3" s="241"/>
      <c r="R3" s="241"/>
      <c r="S3" s="241"/>
      <c r="T3" s="241"/>
      <c r="U3" s="242"/>
    </row>
    <row r="4" spans="1:22" s="2" customFormat="1" ht="26.25" customHeight="1" thickBot="1">
      <c r="A4" s="129"/>
      <c r="B4" s="155" t="s">
        <v>107</v>
      </c>
      <c r="C4" s="156" t="s">
        <v>132</v>
      </c>
      <c r="D4" s="157" t="s">
        <v>107</v>
      </c>
      <c r="E4" s="156" t="s">
        <v>132</v>
      </c>
      <c r="F4" s="157" t="s">
        <v>107</v>
      </c>
      <c r="G4" s="158" t="s">
        <v>132</v>
      </c>
      <c r="H4" s="159" t="s">
        <v>107</v>
      </c>
      <c r="I4" s="158" t="s">
        <v>133</v>
      </c>
      <c r="J4" s="159" t="s">
        <v>107</v>
      </c>
      <c r="K4" s="158" t="s">
        <v>132</v>
      </c>
      <c r="L4" s="157" t="s">
        <v>107</v>
      </c>
      <c r="M4" s="158" t="s">
        <v>133</v>
      </c>
      <c r="N4" s="157" t="s">
        <v>107</v>
      </c>
      <c r="O4" s="158" t="s">
        <v>132</v>
      </c>
      <c r="P4" s="160" t="s">
        <v>107</v>
      </c>
      <c r="Q4" s="158" t="s">
        <v>134</v>
      </c>
      <c r="R4" s="160" t="s">
        <v>107</v>
      </c>
      <c r="S4" s="158" t="s">
        <v>132</v>
      </c>
      <c r="T4" s="161" t="s">
        <v>107</v>
      </c>
      <c r="U4" s="158" t="s">
        <v>132</v>
      </c>
      <c r="V4" s="154"/>
    </row>
    <row r="5" spans="1:22" s="2" customFormat="1" ht="66" customHeight="1" thickBot="1">
      <c r="A5" s="59" t="s">
        <v>35</v>
      </c>
      <c r="B5" s="247" t="s">
        <v>40</v>
      </c>
      <c r="C5" s="234"/>
      <c r="D5" s="233" t="s">
        <v>41</v>
      </c>
      <c r="E5" s="234"/>
      <c r="F5" s="233" t="s">
        <v>42</v>
      </c>
      <c r="G5" s="234"/>
      <c r="H5" s="233" t="s">
        <v>43</v>
      </c>
      <c r="I5" s="234"/>
      <c r="J5" s="233" t="s">
        <v>44</v>
      </c>
      <c r="K5" s="234"/>
      <c r="L5" s="233" t="s">
        <v>45</v>
      </c>
      <c r="M5" s="234"/>
      <c r="N5" s="233" t="s">
        <v>46</v>
      </c>
      <c r="O5" s="234"/>
      <c r="P5" s="233" t="s">
        <v>47</v>
      </c>
      <c r="Q5" s="234"/>
      <c r="R5" s="233" t="s">
        <v>48</v>
      </c>
      <c r="S5" s="234"/>
      <c r="T5" s="233" t="s">
        <v>49</v>
      </c>
      <c r="U5" s="235"/>
    </row>
    <row r="6" spans="1:22" s="2" customFormat="1" ht="15" customHeight="1">
      <c r="A6" s="118">
        <v>636</v>
      </c>
      <c r="B6" s="150"/>
      <c r="C6" s="137"/>
      <c r="D6" s="119"/>
      <c r="E6" s="131"/>
      <c r="F6" s="120"/>
      <c r="G6" s="146"/>
      <c r="H6" s="121"/>
      <c r="I6" s="137"/>
      <c r="J6" s="170"/>
      <c r="K6" s="168"/>
      <c r="L6" s="195">
        <v>8863.7000000000007</v>
      </c>
      <c r="M6" s="192">
        <v>6746.5</v>
      </c>
      <c r="N6" s="121"/>
      <c r="O6" s="137"/>
      <c r="P6" s="121"/>
      <c r="Q6" s="137"/>
      <c r="R6" s="121"/>
      <c r="S6" s="142"/>
      <c r="T6" s="121"/>
      <c r="U6" s="162"/>
    </row>
    <row r="7" spans="1:22" s="2" customFormat="1" ht="15" customHeight="1">
      <c r="A7" s="114">
        <v>6361</v>
      </c>
      <c r="B7" s="150"/>
      <c r="C7" s="139"/>
      <c r="D7" s="123"/>
      <c r="E7" s="133"/>
      <c r="F7" s="124"/>
      <c r="G7" s="148"/>
      <c r="H7" s="125"/>
      <c r="I7" s="139"/>
      <c r="J7" s="170"/>
      <c r="K7" s="168"/>
      <c r="L7" s="196">
        <v>8863.7000000000007</v>
      </c>
      <c r="M7" s="192">
        <v>6746.5</v>
      </c>
      <c r="N7" s="125"/>
      <c r="O7" s="139"/>
      <c r="P7" s="125"/>
      <c r="Q7" s="139"/>
      <c r="R7" s="125"/>
      <c r="S7" s="142"/>
      <c r="T7" s="125"/>
      <c r="U7" s="162"/>
    </row>
    <row r="8" spans="1:22" s="2" customFormat="1" ht="15" customHeight="1">
      <c r="A8" s="122">
        <v>636</v>
      </c>
      <c r="B8" s="150"/>
      <c r="C8" s="139"/>
      <c r="D8" s="123"/>
      <c r="E8" s="133"/>
      <c r="F8" s="124"/>
      <c r="G8" s="148"/>
      <c r="H8" s="125"/>
      <c r="I8" s="139"/>
      <c r="J8" s="170"/>
      <c r="K8" s="168"/>
      <c r="L8" s="195">
        <v>513562.01</v>
      </c>
      <c r="M8" s="168">
        <v>685133.39</v>
      </c>
      <c r="N8" s="125"/>
      <c r="O8" s="139"/>
      <c r="P8" s="125"/>
      <c r="Q8" s="139"/>
      <c r="R8" s="125"/>
      <c r="S8" s="142"/>
      <c r="T8" s="125"/>
      <c r="U8" s="162"/>
    </row>
    <row r="9" spans="1:22" s="2" customFormat="1" ht="15" customHeight="1">
      <c r="A9" s="114">
        <v>6361</v>
      </c>
      <c r="B9" s="149"/>
      <c r="C9" s="138"/>
      <c r="D9" s="115"/>
      <c r="E9" s="132"/>
      <c r="F9" s="116"/>
      <c r="G9" s="147"/>
      <c r="H9" s="117"/>
      <c r="I9" s="138"/>
      <c r="J9" s="169"/>
      <c r="K9" s="192"/>
      <c r="L9" s="196">
        <v>513562.01</v>
      </c>
      <c r="M9" s="192">
        <v>685133.39</v>
      </c>
      <c r="N9" s="117"/>
      <c r="O9" s="138"/>
      <c r="P9" s="117"/>
      <c r="Q9" s="138"/>
      <c r="R9" s="117"/>
      <c r="S9" s="141"/>
      <c r="T9" s="117"/>
      <c r="U9" s="163"/>
    </row>
    <row r="10" spans="1:22" s="2" customFormat="1" ht="15" customHeight="1">
      <c r="A10" s="122">
        <v>638</v>
      </c>
      <c r="B10" s="150"/>
      <c r="C10" s="139"/>
      <c r="D10" s="123"/>
      <c r="E10" s="133"/>
      <c r="F10" s="124"/>
      <c r="G10" s="148"/>
      <c r="H10" s="125"/>
      <c r="I10" s="139"/>
      <c r="J10" s="197">
        <v>4818.63</v>
      </c>
      <c r="K10" s="135">
        <v>4990</v>
      </c>
      <c r="L10" s="170"/>
      <c r="M10" s="168"/>
      <c r="N10" s="195">
        <f>N11</f>
        <v>3635.01</v>
      </c>
      <c r="O10" s="135">
        <v>6029.97</v>
      </c>
      <c r="P10" s="125"/>
      <c r="Q10" s="139"/>
      <c r="R10" s="125"/>
      <c r="S10" s="142"/>
      <c r="T10" s="125"/>
      <c r="U10" s="162"/>
    </row>
    <row r="11" spans="1:22" s="2" customFormat="1" ht="15" customHeight="1">
      <c r="A11" s="81">
        <v>6381</v>
      </c>
      <c r="B11" s="151"/>
      <c r="C11" s="134"/>
      <c r="D11" s="82"/>
      <c r="E11" s="134"/>
      <c r="F11" s="82"/>
      <c r="G11" s="134"/>
      <c r="H11" s="82"/>
      <c r="I11" s="134"/>
      <c r="J11" s="198">
        <v>4818.63</v>
      </c>
      <c r="K11" s="134">
        <v>4990</v>
      </c>
      <c r="L11" s="82"/>
      <c r="M11" s="134"/>
      <c r="N11" s="198">
        <v>3635.01</v>
      </c>
      <c r="O11" s="134">
        <v>6029.97</v>
      </c>
      <c r="P11" s="82"/>
      <c r="Q11" s="134"/>
      <c r="R11" s="82"/>
      <c r="S11" s="143"/>
      <c r="T11" s="82"/>
      <c r="U11" s="164"/>
    </row>
    <row r="12" spans="1:22" s="2" customFormat="1" ht="15" customHeight="1">
      <c r="A12" s="126">
        <v>641</v>
      </c>
      <c r="B12" s="152"/>
      <c r="C12" s="135"/>
      <c r="D12" s="127">
        <f>D13</f>
        <v>39.82</v>
      </c>
      <c r="E12" s="135">
        <f>E13</f>
        <v>1.1200000000000001</v>
      </c>
      <c r="F12" s="127"/>
      <c r="G12" s="135"/>
      <c r="H12" s="127"/>
      <c r="I12" s="135"/>
      <c r="J12" s="127"/>
      <c r="K12" s="135"/>
      <c r="L12" s="127"/>
      <c r="M12" s="135"/>
      <c r="N12" s="127"/>
      <c r="O12" s="135"/>
      <c r="P12" s="127"/>
      <c r="Q12" s="135"/>
      <c r="R12" s="127"/>
      <c r="S12" s="144"/>
      <c r="T12" s="127"/>
      <c r="U12" s="165"/>
    </row>
    <row r="13" spans="1:22" s="2" customFormat="1" ht="15" customHeight="1">
      <c r="A13" s="81">
        <v>6413</v>
      </c>
      <c r="B13" s="151"/>
      <c r="C13" s="134"/>
      <c r="D13" s="198">
        <v>39.82</v>
      </c>
      <c r="E13" s="134">
        <v>1.1200000000000001</v>
      </c>
      <c r="F13" s="82"/>
      <c r="G13" s="134"/>
      <c r="H13" s="82"/>
      <c r="I13" s="134"/>
      <c r="J13" s="82"/>
      <c r="K13" s="134"/>
      <c r="L13" s="82"/>
      <c r="M13" s="134"/>
      <c r="N13" s="82"/>
      <c r="O13" s="134"/>
      <c r="P13" s="82"/>
      <c r="Q13" s="134"/>
      <c r="R13" s="82"/>
      <c r="S13" s="143"/>
      <c r="T13" s="82"/>
      <c r="U13" s="164"/>
    </row>
    <row r="14" spans="1:22" s="2" customFormat="1" ht="15" customHeight="1">
      <c r="A14" s="126">
        <v>652</v>
      </c>
      <c r="B14" s="152"/>
      <c r="C14" s="135"/>
      <c r="D14" s="197"/>
      <c r="E14" s="135"/>
      <c r="F14" s="197">
        <f>F15</f>
        <v>31361.67</v>
      </c>
      <c r="G14" s="135">
        <f>G15</f>
        <v>19880</v>
      </c>
      <c r="H14" s="127"/>
      <c r="I14" s="135"/>
      <c r="J14" s="127"/>
      <c r="K14" s="135"/>
      <c r="L14" s="127"/>
      <c r="M14" s="135"/>
      <c r="N14" s="127"/>
      <c r="O14" s="135"/>
      <c r="P14" s="127"/>
      <c r="Q14" s="135"/>
      <c r="R14" s="127"/>
      <c r="S14" s="144"/>
      <c r="T14" s="127"/>
      <c r="U14" s="165"/>
    </row>
    <row r="15" spans="1:22" s="2" customFormat="1" ht="15" customHeight="1">
      <c r="A15" s="81">
        <v>6526</v>
      </c>
      <c r="B15" s="151"/>
      <c r="C15" s="134"/>
      <c r="D15" s="198"/>
      <c r="E15" s="134"/>
      <c r="F15" s="198">
        <v>31361.67</v>
      </c>
      <c r="G15" s="134">
        <v>19880</v>
      </c>
      <c r="H15" s="82"/>
      <c r="I15" s="134"/>
      <c r="J15" s="82"/>
      <c r="K15" s="134"/>
      <c r="L15" s="82"/>
      <c r="M15" s="134"/>
      <c r="N15" s="82"/>
      <c r="O15" s="134"/>
      <c r="P15" s="82"/>
      <c r="Q15" s="134"/>
      <c r="R15" s="82"/>
      <c r="S15" s="143"/>
      <c r="T15" s="82"/>
      <c r="U15" s="164"/>
    </row>
    <row r="16" spans="1:22" s="2" customFormat="1" ht="15" customHeight="1">
      <c r="A16" s="126">
        <v>661</v>
      </c>
      <c r="B16" s="152"/>
      <c r="C16" s="135"/>
      <c r="D16" s="197">
        <f>D17</f>
        <v>862.7</v>
      </c>
      <c r="E16" s="135">
        <f>E17</f>
        <v>887</v>
      </c>
      <c r="F16" s="127"/>
      <c r="G16" s="135"/>
      <c r="H16" s="127"/>
      <c r="I16" s="135"/>
      <c r="J16" s="127"/>
      <c r="K16" s="135"/>
      <c r="L16" s="127"/>
      <c r="M16" s="135"/>
      <c r="N16" s="127"/>
      <c r="O16" s="135"/>
      <c r="P16" s="127"/>
      <c r="Q16" s="135"/>
      <c r="R16" s="127"/>
      <c r="S16" s="144"/>
      <c r="T16" s="127"/>
      <c r="U16" s="165"/>
    </row>
    <row r="17" spans="1:21" s="2" customFormat="1" ht="15" customHeight="1">
      <c r="A17" s="81">
        <v>6614</v>
      </c>
      <c r="B17" s="151"/>
      <c r="C17" s="134"/>
      <c r="D17" s="198">
        <v>862.7</v>
      </c>
      <c r="E17" s="198">
        <v>887</v>
      </c>
      <c r="F17" s="82"/>
      <c r="G17" s="134"/>
      <c r="H17" s="82"/>
      <c r="I17" s="134"/>
      <c r="J17" s="82"/>
      <c r="K17" s="134"/>
      <c r="L17" s="82"/>
      <c r="M17" s="134"/>
      <c r="N17" s="82"/>
      <c r="O17" s="134"/>
      <c r="P17" s="82"/>
      <c r="Q17" s="134"/>
      <c r="R17" s="82"/>
      <c r="S17" s="143"/>
      <c r="T17" s="82"/>
      <c r="U17" s="164"/>
    </row>
    <row r="18" spans="1:21" s="128" customFormat="1" ht="15" customHeight="1">
      <c r="A18" s="126">
        <v>663</v>
      </c>
      <c r="B18" s="152"/>
      <c r="C18" s="135"/>
      <c r="D18" s="127"/>
      <c r="E18" s="135"/>
      <c r="F18" s="127"/>
      <c r="G18" s="135"/>
      <c r="H18" s="127"/>
      <c r="I18" s="135"/>
      <c r="J18" s="127"/>
      <c r="K18" s="135"/>
      <c r="L18" s="127"/>
      <c r="M18" s="135"/>
      <c r="N18" s="127"/>
      <c r="O18" s="135"/>
      <c r="P18" s="127">
        <f>P19</f>
        <v>1778.49</v>
      </c>
      <c r="Q18" s="135">
        <f>Q19</f>
        <v>5713</v>
      </c>
      <c r="R18" s="127"/>
      <c r="S18" s="144"/>
      <c r="T18" s="127"/>
      <c r="U18" s="165"/>
    </row>
    <row r="19" spans="1:21" s="2" customFormat="1" ht="15" customHeight="1">
      <c r="A19" s="81">
        <v>6631</v>
      </c>
      <c r="B19" s="151"/>
      <c r="C19" s="134"/>
      <c r="D19" s="82"/>
      <c r="E19" s="134"/>
      <c r="F19" s="82"/>
      <c r="G19" s="134"/>
      <c r="H19" s="82"/>
      <c r="I19" s="134"/>
      <c r="J19" s="82"/>
      <c r="K19" s="134"/>
      <c r="L19" s="82"/>
      <c r="M19" s="134"/>
      <c r="N19" s="82"/>
      <c r="O19" s="134"/>
      <c r="P19" s="198">
        <v>1778.49</v>
      </c>
      <c r="Q19" s="198">
        <v>5713</v>
      </c>
      <c r="R19" s="82"/>
      <c r="S19" s="143"/>
      <c r="T19" s="82"/>
      <c r="U19" s="164"/>
    </row>
    <row r="20" spans="1:21" s="2" customFormat="1" ht="15" customHeight="1">
      <c r="A20" s="126">
        <v>671</v>
      </c>
      <c r="B20" s="152">
        <f>SUM(B21)</f>
        <v>1678.03</v>
      </c>
      <c r="C20" s="200">
        <f>SUM(C21)</f>
        <v>2181.38</v>
      </c>
      <c r="D20" s="127"/>
      <c r="E20" s="135"/>
      <c r="F20" s="127"/>
      <c r="G20" s="135"/>
      <c r="H20" s="197">
        <f>H21</f>
        <v>38816.11</v>
      </c>
      <c r="I20" s="135">
        <f>I21</f>
        <v>33633.129999999997</v>
      </c>
      <c r="J20" s="127"/>
      <c r="K20" s="135"/>
      <c r="L20" s="127"/>
      <c r="M20" s="135"/>
      <c r="N20" s="127"/>
      <c r="O20" s="135"/>
      <c r="P20" s="127"/>
      <c r="Q20" s="135"/>
      <c r="R20" s="127"/>
      <c r="S20" s="144"/>
      <c r="T20" s="127"/>
      <c r="U20" s="165"/>
    </row>
    <row r="21" spans="1:21" s="2" customFormat="1" ht="15" customHeight="1">
      <c r="A21" s="81">
        <v>6711</v>
      </c>
      <c r="B21" s="199">
        <v>1678.03</v>
      </c>
      <c r="C21" s="132">
        <v>2181.38</v>
      </c>
      <c r="D21" s="82"/>
      <c r="E21" s="134"/>
      <c r="F21" s="82"/>
      <c r="G21" s="134"/>
      <c r="H21" s="198">
        <v>38816.11</v>
      </c>
      <c r="I21" s="134">
        <v>33633.129999999997</v>
      </c>
      <c r="J21" s="82"/>
      <c r="K21" s="134"/>
      <c r="L21" s="82"/>
      <c r="M21" s="134"/>
      <c r="N21" s="82"/>
      <c r="O21" s="134"/>
      <c r="P21" s="82"/>
      <c r="Q21" s="134"/>
      <c r="R21" s="82"/>
      <c r="S21" s="143"/>
      <c r="T21" s="82"/>
      <c r="U21" s="164"/>
    </row>
    <row r="22" spans="1:21" s="2" customFormat="1" ht="15" customHeight="1">
      <c r="A22" s="126">
        <v>922</v>
      </c>
      <c r="B22" s="152"/>
      <c r="C22" s="135"/>
      <c r="D22" s="127"/>
      <c r="E22" s="135"/>
      <c r="F22" s="127"/>
      <c r="G22" s="135"/>
      <c r="H22" s="127"/>
      <c r="I22" s="135"/>
      <c r="J22" s="127"/>
      <c r="K22" s="135"/>
      <c r="L22" s="127"/>
      <c r="M22" s="135"/>
      <c r="N22" s="127"/>
      <c r="O22" s="135"/>
      <c r="P22" s="127"/>
      <c r="Q22" s="135">
        <f>Q23</f>
        <v>0</v>
      </c>
      <c r="R22" s="127"/>
      <c r="S22" s="144"/>
      <c r="T22" s="127"/>
      <c r="U22" s="165"/>
    </row>
    <row r="23" spans="1:21" s="2" customFormat="1" ht="15" customHeight="1">
      <c r="A23" s="81">
        <v>9221</v>
      </c>
      <c r="B23" s="151"/>
      <c r="C23" s="134"/>
      <c r="D23" s="82"/>
      <c r="E23" s="134"/>
      <c r="F23" s="82"/>
      <c r="G23" s="134"/>
      <c r="H23" s="82"/>
      <c r="I23" s="134"/>
      <c r="J23" s="82"/>
      <c r="K23" s="134"/>
      <c r="L23" s="82"/>
      <c r="M23" s="134"/>
      <c r="N23" s="82"/>
      <c r="O23" s="134"/>
      <c r="P23" s="82"/>
      <c r="Q23" s="134"/>
      <c r="R23" s="82"/>
      <c r="S23" s="143"/>
      <c r="T23" s="82"/>
      <c r="U23" s="164"/>
    </row>
    <row r="24" spans="1:21" s="2" customFormat="1" ht="15" customHeight="1" thickBot="1">
      <c r="A24" s="172">
        <v>9222</v>
      </c>
      <c r="B24" s="153"/>
      <c r="C24" s="136"/>
      <c r="D24" s="83"/>
      <c r="E24" s="136"/>
      <c r="F24" s="83"/>
      <c r="G24" s="136"/>
      <c r="H24" s="83"/>
      <c r="I24" s="136"/>
      <c r="J24" s="83"/>
      <c r="K24" s="136"/>
      <c r="L24" s="83"/>
      <c r="M24" s="136"/>
      <c r="N24" s="83"/>
      <c r="O24" s="167"/>
      <c r="P24" s="140"/>
      <c r="Q24" s="136"/>
      <c r="R24" s="83"/>
      <c r="S24" s="145"/>
      <c r="T24" s="83"/>
      <c r="U24" s="166"/>
    </row>
    <row r="25" spans="1:21" s="2" customFormat="1" ht="30" customHeight="1" thickBot="1">
      <c r="A25" s="171" t="s">
        <v>9</v>
      </c>
      <c r="B25" s="179">
        <f t="shared" ref="B25:U25" si="0">SUM(B6,B8,B10,B12,B14,B16,B18,B20,B22)</f>
        <v>1678.03</v>
      </c>
      <c r="C25" s="179">
        <f t="shared" si="0"/>
        <v>2181.38</v>
      </c>
      <c r="D25" s="179">
        <f t="shared" si="0"/>
        <v>902.5200000000001</v>
      </c>
      <c r="E25" s="179">
        <f t="shared" si="0"/>
        <v>888.12</v>
      </c>
      <c r="F25" s="179">
        <f t="shared" si="0"/>
        <v>31361.67</v>
      </c>
      <c r="G25" s="179">
        <f t="shared" si="0"/>
        <v>19880</v>
      </c>
      <c r="H25" s="179">
        <f t="shared" si="0"/>
        <v>38816.11</v>
      </c>
      <c r="I25" s="179">
        <f t="shared" si="0"/>
        <v>33633.129999999997</v>
      </c>
      <c r="J25" s="179">
        <f t="shared" si="0"/>
        <v>4818.63</v>
      </c>
      <c r="K25" s="179">
        <f t="shared" si="0"/>
        <v>4990</v>
      </c>
      <c r="L25" s="179">
        <f t="shared" si="0"/>
        <v>522425.71</v>
      </c>
      <c r="M25" s="179">
        <f>SUM(M6,M8,M10,M12,M14,M16,M18,M20,M22)</f>
        <v>691879.89</v>
      </c>
      <c r="N25" s="179">
        <f t="shared" si="0"/>
        <v>3635.01</v>
      </c>
      <c r="O25" s="179">
        <f t="shared" si="0"/>
        <v>6029.97</v>
      </c>
      <c r="P25" s="179">
        <f t="shared" si="0"/>
        <v>1778.49</v>
      </c>
      <c r="Q25" s="179">
        <f t="shared" si="0"/>
        <v>5713</v>
      </c>
      <c r="R25" s="179">
        <f t="shared" si="0"/>
        <v>0</v>
      </c>
      <c r="S25" s="179">
        <f t="shared" si="0"/>
        <v>0</v>
      </c>
      <c r="T25" s="179">
        <f t="shared" si="0"/>
        <v>0</v>
      </c>
      <c r="U25" s="179">
        <f t="shared" si="0"/>
        <v>0</v>
      </c>
    </row>
    <row r="26" spans="1:21" s="2" customFormat="1" ht="30" customHeight="1" thickBot="1">
      <c r="A26" s="171" t="s">
        <v>117</v>
      </c>
      <c r="B26" s="243">
        <v>609424.5</v>
      </c>
      <c r="C26" s="244"/>
      <c r="D26" s="244"/>
      <c r="E26" s="244"/>
      <c r="F26" s="244"/>
      <c r="G26" s="244"/>
      <c r="H26" s="244"/>
      <c r="I26" s="244"/>
      <c r="J26" s="244"/>
      <c r="K26" s="244"/>
      <c r="L26" s="244"/>
      <c r="M26" s="244"/>
      <c r="N26" s="244"/>
      <c r="O26" s="244"/>
      <c r="P26" s="245"/>
      <c r="Q26" s="245"/>
      <c r="R26" s="245"/>
      <c r="S26" s="245"/>
      <c r="T26" s="245"/>
      <c r="U26" s="246"/>
    </row>
    <row r="27" spans="1:21" s="2" customFormat="1" ht="39.950000000000003" customHeight="1" thickBot="1">
      <c r="A27" s="171" t="s">
        <v>118</v>
      </c>
      <c r="B27" s="248">
        <f>C25+E25+G25+I25+K25+M25+O25+Q25+S25+U25</f>
        <v>765195.49</v>
      </c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49"/>
      <c r="T27" s="249"/>
      <c r="U27" s="250"/>
    </row>
    <row r="28" spans="1:21">
      <c r="A28" s="6"/>
      <c r="B28" s="6"/>
      <c r="C28" s="6"/>
      <c r="D28" s="6"/>
      <c r="E28" s="6"/>
      <c r="F28" s="7"/>
      <c r="G28" s="7"/>
      <c r="H28" s="10"/>
      <c r="I28" s="10"/>
      <c r="N28" s="9"/>
      <c r="O28" s="9"/>
    </row>
    <row r="29" spans="1:21" ht="13.5" customHeight="1">
      <c r="D29" s="14"/>
      <c r="E29" s="14"/>
      <c r="F29" s="16"/>
      <c r="G29" s="16"/>
      <c r="H29" s="17"/>
      <c r="I29" s="17"/>
    </row>
    <row r="30" spans="1:21" ht="13.5" customHeight="1">
      <c r="F30" s="18"/>
      <c r="G30" s="18"/>
      <c r="H30" s="19"/>
      <c r="I30" s="19"/>
    </row>
    <row r="31" spans="1:21" ht="13.5" customHeight="1">
      <c r="F31" s="20"/>
      <c r="G31" s="20"/>
      <c r="H31" s="21"/>
      <c r="I31" s="21"/>
    </row>
    <row r="32" spans="1:21" ht="13.5" customHeight="1">
      <c r="F32" s="12"/>
      <c r="G32" s="12"/>
      <c r="H32" s="13"/>
      <c r="I32" s="13"/>
    </row>
    <row r="33" spans="2:9" ht="28.5" customHeight="1">
      <c r="D33" s="14"/>
      <c r="E33" s="14"/>
      <c r="F33" s="12"/>
      <c r="G33" s="12"/>
      <c r="H33" s="22"/>
      <c r="I33" s="22"/>
    </row>
    <row r="34" spans="2:9" ht="13.5" customHeight="1">
      <c r="D34" s="14"/>
      <c r="E34" s="14"/>
      <c r="F34" s="12"/>
      <c r="G34" s="12"/>
      <c r="H34" s="17"/>
      <c r="I34" s="17"/>
    </row>
    <row r="35" spans="2:9" ht="13.5" customHeight="1">
      <c r="F35" s="12"/>
      <c r="G35" s="12"/>
      <c r="H35" s="13"/>
      <c r="I35" s="13"/>
    </row>
    <row r="36" spans="2:9" ht="13.5" customHeight="1">
      <c r="F36" s="12"/>
      <c r="G36" s="12"/>
      <c r="H36" s="21"/>
      <c r="I36" s="21"/>
    </row>
    <row r="37" spans="2:9" ht="13.5" customHeight="1">
      <c r="F37" s="12"/>
      <c r="G37" s="12"/>
      <c r="H37" s="13"/>
      <c r="I37" s="13"/>
    </row>
    <row r="38" spans="2:9" ht="22.5" customHeight="1">
      <c r="F38" s="12"/>
      <c r="G38" s="12"/>
      <c r="H38" s="23"/>
      <c r="I38" s="23"/>
    </row>
    <row r="39" spans="2:9" ht="13.5" customHeight="1">
      <c r="F39" s="18"/>
      <c r="G39" s="18"/>
      <c r="H39" s="19"/>
      <c r="I39" s="19"/>
    </row>
    <row r="40" spans="2:9" ht="13.5" customHeight="1">
      <c r="B40" s="14"/>
      <c r="C40" s="14"/>
      <c r="F40" s="18"/>
      <c r="G40" s="18"/>
      <c r="H40" s="24"/>
      <c r="I40" s="24"/>
    </row>
    <row r="41" spans="2:9" ht="13.5" customHeight="1">
      <c r="D41" s="14"/>
      <c r="E41" s="14"/>
      <c r="F41" s="18"/>
      <c r="G41" s="18"/>
      <c r="H41" s="25"/>
      <c r="I41" s="25"/>
    </row>
    <row r="42" spans="2:9" ht="13.5" customHeight="1">
      <c r="D42" s="14"/>
      <c r="E42" s="14"/>
      <c r="F42" s="20"/>
      <c r="G42" s="20"/>
      <c r="H42" s="17"/>
      <c r="I42" s="17"/>
    </row>
    <row r="43" spans="2:9" ht="13.5" customHeight="1">
      <c r="F43" s="12"/>
      <c r="G43" s="12"/>
      <c r="H43" s="13"/>
      <c r="I43" s="13"/>
    </row>
    <row r="44" spans="2:9" ht="13.5" customHeight="1">
      <c r="B44" s="14"/>
      <c r="C44" s="14"/>
      <c r="F44" s="12"/>
      <c r="G44" s="12"/>
      <c r="H44" s="15"/>
      <c r="I44" s="15"/>
    </row>
    <row r="45" spans="2:9" ht="13.5" customHeight="1">
      <c r="D45" s="14"/>
      <c r="E45" s="14"/>
      <c r="F45" s="12"/>
      <c r="G45" s="12"/>
      <c r="H45" s="24"/>
      <c r="I45" s="24"/>
    </row>
    <row r="46" spans="2:9" ht="13.5" customHeight="1">
      <c r="D46" s="14"/>
      <c r="E46" s="14"/>
      <c r="F46" s="20"/>
      <c r="G46" s="20"/>
      <c r="H46" s="17"/>
      <c r="I46" s="17"/>
    </row>
    <row r="47" spans="2:9" ht="13.5" customHeight="1">
      <c r="F47" s="18"/>
      <c r="G47" s="18"/>
      <c r="H47" s="13"/>
      <c r="I47" s="13"/>
    </row>
    <row r="48" spans="2:9" ht="13.5" customHeight="1">
      <c r="D48" s="14"/>
      <c r="E48" s="14"/>
      <c r="F48" s="18"/>
      <c r="G48" s="18"/>
      <c r="H48" s="24"/>
      <c r="I48" s="24"/>
    </row>
    <row r="49" spans="1:9" ht="22.5" customHeight="1">
      <c r="F49" s="20"/>
      <c r="G49" s="20"/>
      <c r="H49" s="23"/>
      <c r="I49" s="23"/>
    </row>
    <row r="50" spans="1:9" ht="13.5" customHeight="1">
      <c r="F50" s="12"/>
      <c r="G50" s="12"/>
      <c r="H50" s="13"/>
      <c r="I50" s="13"/>
    </row>
    <row r="51" spans="1:9" ht="13.5" customHeight="1">
      <c r="F51" s="20"/>
      <c r="G51" s="20"/>
      <c r="H51" s="17"/>
      <c r="I51" s="17"/>
    </row>
    <row r="52" spans="1:9" ht="13.5" customHeight="1">
      <c r="F52" s="12"/>
      <c r="G52" s="12"/>
      <c r="H52" s="13"/>
      <c r="I52" s="13"/>
    </row>
    <row r="53" spans="1:9" ht="13.5" customHeight="1">
      <c r="F53" s="12"/>
      <c r="G53" s="12"/>
      <c r="H53" s="13"/>
      <c r="I53" s="13"/>
    </row>
    <row r="54" spans="1:9" ht="13.5" customHeight="1">
      <c r="A54" s="14"/>
      <c r="F54" s="26"/>
      <c r="G54" s="26"/>
      <c r="H54" s="24"/>
      <c r="I54" s="24"/>
    </row>
    <row r="55" spans="1:9" ht="13.5" customHeight="1">
      <c r="B55" s="14"/>
      <c r="C55" s="14"/>
      <c r="D55" s="14"/>
      <c r="E55" s="14"/>
      <c r="F55" s="27"/>
      <c r="G55" s="27"/>
      <c r="H55" s="24"/>
      <c r="I55" s="24"/>
    </row>
    <row r="56" spans="1:9" ht="13.5" customHeight="1">
      <c r="B56" s="14"/>
      <c r="C56" s="14"/>
      <c r="D56" s="14"/>
      <c r="E56" s="14"/>
      <c r="F56" s="27"/>
      <c r="G56" s="27"/>
      <c r="H56" s="15"/>
      <c r="I56" s="15"/>
    </row>
    <row r="57" spans="1:9" ht="13.5" customHeight="1">
      <c r="B57" s="14"/>
      <c r="C57" s="14"/>
      <c r="D57" s="14"/>
      <c r="E57" s="14"/>
      <c r="F57" s="20"/>
      <c r="G57" s="20"/>
      <c r="H57" s="21"/>
      <c r="I57" s="21"/>
    </row>
    <row r="58" spans="1:9">
      <c r="F58" s="12"/>
      <c r="G58" s="12"/>
      <c r="H58" s="13"/>
      <c r="I58" s="13"/>
    </row>
    <row r="59" spans="1:9">
      <c r="B59" s="14"/>
      <c r="C59" s="14"/>
      <c r="F59" s="12"/>
      <c r="G59" s="12"/>
      <c r="H59" s="24"/>
      <c r="I59" s="24"/>
    </row>
    <row r="60" spans="1:9">
      <c r="D60" s="14"/>
      <c r="E60" s="14"/>
      <c r="F60" s="12"/>
      <c r="G60" s="12"/>
      <c r="H60" s="15"/>
      <c r="I60" s="15"/>
    </row>
    <row r="61" spans="1:9">
      <c r="D61" s="14"/>
      <c r="E61" s="14"/>
      <c r="F61" s="20"/>
      <c r="G61" s="20"/>
      <c r="H61" s="17"/>
      <c r="I61" s="17"/>
    </row>
    <row r="62" spans="1:9">
      <c r="F62" s="12"/>
      <c r="G62" s="12"/>
      <c r="H62" s="13"/>
      <c r="I62" s="13"/>
    </row>
    <row r="63" spans="1:9">
      <c r="F63" s="12"/>
      <c r="G63" s="12"/>
      <c r="H63" s="13"/>
      <c r="I63" s="13"/>
    </row>
    <row r="64" spans="1:9">
      <c r="F64" s="28"/>
      <c r="G64" s="28"/>
      <c r="H64" s="29"/>
      <c r="I64" s="29"/>
    </row>
    <row r="65" spans="1:9">
      <c r="F65" s="12"/>
      <c r="G65" s="12"/>
      <c r="H65" s="13"/>
      <c r="I65" s="13"/>
    </row>
    <row r="66" spans="1:9">
      <c r="F66" s="12"/>
      <c r="G66" s="12"/>
      <c r="H66" s="13"/>
      <c r="I66" s="13"/>
    </row>
    <row r="67" spans="1:9">
      <c r="F67" s="12"/>
      <c r="G67" s="12"/>
      <c r="H67" s="13"/>
      <c r="I67" s="13"/>
    </row>
    <row r="68" spans="1:9">
      <c r="F68" s="20"/>
      <c r="G68" s="20"/>
      <c r="H68" s="17"/>
      <c r="I68" s="17"/>
    </row>
    <row r="69" spans="1:9">
      <c r="F69" s="12"/>
      <c r="G69" s="12"/>
      <c r="H69" s="13"/>
      <c r="I69" s="13"/>
    </row>
    <row r="70" spans="1:9">
      <c r="F70" s="20"/>
      <c r="G70" s="20"/>
      <c r="H70" s="17"/>
      <c r="I70" s="17"/>
    </row>
    <row r="71" spans="1:9">
      <c r="F71" s="12"/>
      <c r="G71" s="12"/>
      <c r="H71" s="13"/>
      <c r="I71" s="13"/>
    </row>
    <row r="72" spans="1:9">
      <c r="F72" s="12"/>
      <c r="G72" s="12"/>
      <c r="H72" s="13"/>
      <c r="I72" s="13"/>
    </row>
    <row r="73" spans="1:9">
      <c r="F73" s="12"/>
      <c r="G73" s="12"/>
      <c r="H73" s="13"/>
      <c r="I73" s="13"/>
    </row>
    <row r="74" spans="1:9">
      <c r="F74" s="12"/>
      <c r="G74" s="12"/>
      <c r="H74" s="13"/>
      <c r="I74" s="13"/>
    </row>
    <row r="75" spans="1:9" ht="28.5" customHeight="1">
      <c r="A75" s="30"/>
      <c r="B75" s="30"/>
      <c r="C75" s="30"/>
      <c r="D75" s="30"/>
      <c r="E75" s="30"/>
      <c r="F75" s="31"/>
      <c r="G75" s="31"/>
      <c r="H75" s="32"/>
      <c r="I75" s="130"/>
    </row>
    <row r="76" spans="1:9">
      <c r="D76" s="14"/>
      <c r="E76" s="14"/>
      <c r="F76" s="12"/>
      <c r="G76" s="12"/>
      <c r="H76" s="15"/>
      <c r="I76" s="15"/>
    </row>
    <row r="77" spans="1:9">
      <c r="F77" s="33"/>
      <c r="G77" s="33"/>
      <c r="H77" s="34"/>
      <c r="I77" s="34"/>
    </row>
    <row r="78" spans="1:9">
      <c r="F78" s="12"/>
      <c r="G78" s="12"/>
      <c r="H78" s="13"/>
      <c r="I78" s="13"/>
    </row>
    <row r="79" spans="1:9">
      <c r="F79" s="28"/>
      <c r="G79" s="28"/>
      <c r="H79" s="29"/>
      <c r="I79" s="29"/>
    </row>
    <row r="80" spans="1:9">
      <c r="F80" s="28"/>
      <c r="G80" s="28"/>
      <c r="H80" s="29"/>
      <c r="I80" s="29"/>
    </row>
    <row r="81" spans="4:9">
      <c r="F81" s="12"/>
      <c r="G81" s="12"/>
      <c r="H81" s="13"/>
      <c r="I81" s="13"/>
    </row>
    <row r="82" spans="4:9">
      <c r="F82" s="20"/>
      <c r="G82" s="20"/>
      <c r="H82" s="17"/>
      <c r="I82" s="17"/>
    </row>
    <row r="83" spans="4:9">
      <c r="F83" s="12"/>
      <c r="G83" s="12"/>
      <c r="H83" s="13"/>
      <c r="I83" s="13"/>
    </row>
    <row r="84" spans="4:9">
      <c r="F84" s="12"/>
      <c r="G84" s="12"/>
      <c r="H84" s="13"/>
      <c r="I84" s="13"/>
    </row>
    <row r="85" spans="4:9">
      <c r="F85" s="20"/>
      <c r="G85" s="20"/>
      <c r="H85" s="17"/>
      <c r="I85" s="17"/>
    </row>
    <row r="86" spans="4:9">
      <c r="F86" s="12"/>
      <c r="G86" s="12"/>
      <c r="H86" s="13"/>
      <c r="I86" s="13"/>
    </row>
    <row r="87" spans="4:9">
      <c r="F87" s="28"/>
      <c r="G87" s="28"/>
      <c r="H87" s="29"/>
      <c r="I87" s="29"/>
    </row>
    <row r="88" spans="4:9">
      <c r="F88" s="20"/>
      <c r="G88" s="20"/>
      <c r="H88" s="34"/>
      <c r="I88" s="34"/>
    </row>
    <row r="89" spans="4:9">
      <c r="F89" s="18"/>
      <c r="G89" s="18"/>
      <c r="H89" s="29"/>
      <c r="I89" s="29"/>
    </row>
    <row r="90" spans="4:9">
      <c r="F90" s="20"/>
      <c r="G90" s="20"/>
      <c r="H90" s="17"/>
      <c r="I90" s="17"/>
    </row>
    <row r="91" spans="4:9">
      <c r="F91" s="12"/>
      <c r="G91" s="12"/>
      <c r="H91" s="13"/>
      <c r="I91" s="13"/>
    </row>
    <row r="92" spans="4:9">
      <c r="D92" s="14"/>
      <c r="E92" s="14"/>
      <c r="F92" s="12"/>
      <c r="G92" s="12"/>
      <c r="H92" s="15"/>
      <c r="I92" s="15"/>
    </row>
    <row r="93" spans="4:9">
      <c r="F93" s="18"/>
      <c r="G93" s="18"/>
      <c r="H93" s="17"/>
      <c r="I93" s="17"/>
    </row>
    <row r="94" spans="4:9">
      <c r="F94" s="18"/>
      <c r="G94" s="18"/>
      <c r="H94" s="29"/>
      <c r="I94" s="29"/>
    </row>
    <row r="95" spans="4:9">
      <c r="D95" s="14"/>
      <c r="E95" s="14"/>
      <c r="F95" s="18"/>
      <c r="G95" s="18"/>
      <c r="H95" s="35"/>
      <c r="I95" s="35"/>
    </row>
    <row r="96" spans="4:9">
      <c r="D96" s="14"/>
      <c r="E96" s="14"/>
      <c r="F96" s="20"/>
      <c r="G96" s="20"/>
      <c r="H96" s="21"/>
      <c r="I96" s="21"/>
    </row>
    <row r="97" spans="1:9">
      <c r="F97" s="12"/>
      <c r="G97" s="12"/>
      <c r="H97" s="13"/>
      <c r="I97" s="13"/>
    </row>
    <row r="98" spans="1:9">
      <c r="F98" s="33"/>
      <c r="G98" s="33"/>
      <c r="H98" s="36"/>
      <c r="I98" s="36"/>
    </row>
    <row r="99" spans="1:9" ht="11.25" customHeight="1">
      <c r="F99" s="28"/>
      <c r="G99" s="28"/>
      <c r="H99" s="29"/>
      <c r="I99" s="29"/>
    </row>
    <row r="100" spans="1:9" ht="24" customHeight="1">
      <c r="B100" s="14"/>
      <c r="C100" s="14"/>
      <c r="F100" s="28"/>
      <c r="G100" s="28"/>
      <c r="H100" s="37"/>
      <c r="I100" s="37"/>
    </row>
    <row r="101" spans="1:9" ht="15" customHeight="1">
      <c r="D101" s="14"/>
      <c r="E101" s="14"/>
      <c r="F101" s="28"/>
      <c r="G101" s="28"/>
      <c r="H101" s="37"/>
      <c r="I101" s="37"/>
    </row>
    <row r="102" spans="1:9" ht="11.25" customHeight="1">
      <c r="F102" s="33"/>
      <c r="G102" s="33"/>
      <c r="H102" s="34"/>
      <c r="I102" s="34"/>
    </row>
    <row r="103" spans="1:9">
      <c r="F103" s="28"/>
      <c r="G103" s="28"/>
      <c r="H103" s="29"/>
      <c r="I103" s="29"/>
    </row>
    <row r="104" spans="1:9" ht="13.5" customHeight="1">
      <c r="B104" s="14"/>
      <c r="C104" s="14"/>
      <c r="F104" s="28"/>
      <c r="G104" s="28"/>
      <c r="H104" s="38"/>
      <c r="I104" s="38"/>
    </row>
    <row r="105" spans="1:9" ht="12.75" customHeight="1">
      <c r="D105" s="14"/>
      <c r="E105" s="14"/>
      <c r="F105" s="28"/>
      <c r="G105" s="28"/>
      <c r="H105" s="15"/>
      <c r="I105" s="15"/>
    </row>
    <row r="106" spans="1:9" ht="12.75" customHeight="1">
      <c r="D106" s="14"/>
      <c r="E106" s="14"/>
      <c r="F106" s="20"/>
      <c r="G106" s="20"/>
      <c r="H106" s="21"/>
      <c r="I106" s="21"/>
    </row>
    <row r="107" spans="1:9">
      <c r="F107" s="12"/>
      <c r="G107" s="12"/>
      <c r="H107" s="13"/>
      <c r="I107" s="13"/>
    </row>
    <row r="108" spans="1:9">
      <c r="D108" s="14"/>
      <c r="E108" s="14"/>
      <c r="F108" s="12"/>
      <c r="G108" s="12"/>
      <c r="H108" s="35"/>
      <c r="I108" s="35"/>
    </row>
    <row r="109" spans="1:9">
      <c r="F109" s="33"/>
      <c r="G109" s="33"/>
      <c r="H109" s="34"/>
      <c r="I109" s="34"/>
    </row>
    <row r="110" spans="1:9">
      <c r="F110" s="28"/>
      <c r="G110" s="28"/>
      <c r="H110" s="29"/>
      <c r="I110" s="29"/>
    </row>
    <row r="111" spans="1:9">
      <c r="F111" s="12"/>
      <c r="G111" s="12"/>
      <c r="H111" s="13"/>
      <c r="I111" s="13"/>
    </row>
    <row r="112" spans="1:9" ht="19.5" customHeight="1">
      <c r="A112" s="39"/>
      <c r="B112" s="6"/>
      <c r="C112" s="6"/>
      <c r="D112" s="6"/>
      <c r="E112" s="6"/>
      <c r="F112" s="6"/>
      <c r="G112" s="6"/>
      <c r="H112" s="24"/>
      <c r="I112" s="24"/>
    </row>
    <row r="113" spans="1:9" ht="15" customHeight="1">
      <c r="A113" s="14"/>
      <c r="F113" s="26"/>
      <c r="G113" s="26"/>
      <c r="H113" s="24"/>
      <c r="I113" s="24"/>
    </row>
    <row r="114" spans="1:9">
      <c r="A114" s="14"/>
      <c r="B114" s="14"/>
      <c r="C114" s="14"/>
      <c r="F114" s="26"/>
      <c r="G114" s="26"/>
      <c r="H114" s="15"/>
      <c r="I114" s="15"/>
    </row>
    <row r="115" spans="1:9">
      <c r="D115" s="14"/>
      <c r="E115" s="14"/>
      <c r="F115" s="12"/>
      <c r="G115" s="12"/>
      <c r="H115" s="24"/>
      <c r="I115" s="24"/>
    </row>
    <row r="116" spans="1:9">
      <c r="F116" s="16"/>
      <c r="G116" s="16"/>
      <c r="H116" s="17"/>
      <c r="I116" s="17"/>
    </row>
    <row r="117" spans="1:9">
      <c r="B117" s="14"/>
      <c r="C117" s="14"/>
      <c r="F117" s="12"/>
      <c r="G117" s="12"/>
      <c r="H117" s="15"/>
      <c r="I117" s="15"/>
    </row>
    <row r="118" spans="1:9">
      <c r="D118" s="14"/>
      <c r="E118" s="14"/>
      <c r="F118" s="12"/>
      <c r="G118" s="12"/>
      <c r="H118" s="15"/>
      <c r="I118" s="15"/>
    </row>
    <row r="119" spans="1:9">
      <c r="F119" s="20"/>
      <c r="G119" s="20"/>
      <c r="H119" s="21"/>
      <c r="I119" s="21"/>
    </row>
    <row r="120" spans="1:9" ht="22.5" customHeight="1">
      <c r="D120" s="14"/>
      <c r="E120" s="14"/>
      <c r="F120" s="12"/>
      <c r="G120" s="12"/>
      <c r="H120" s="22"/>
      <c r="I120" s="22"/>
    </row>
    <row r="121" spans="1:9">
      <c r="F121" s="12"/>
      <c r="G121" s="12"/>
      <c r="H121" s="21"/>
      <c r="I121" s="21"/>
    </row>
    <row r="122" spans="1:9">
      <c r="B122" s="14"/>
      <c r="C122" s="14"/>
      <c r="F122" s="18"/>
      <c r="G122" s="18"/>
      <c r="H122" s="24"/>
      <c r="I122" s="24"/>
    </row>
    <row r="123" spans="1:9">
      <c r="D123" s="14"/>
      <c r="E123" s="14"/>
      <c r="F123" s="18"/>
      <c r="G123" s="18"/>
      <c r="H123" s="25"/>
      <c r="I123" s="25"/>
    </row>
    <row r="124" spans="1:9">
      <c r="F124" s="20"/>
      <c r="G124" s="20"/>
      <c r="H124" s="17"/>
      <c r="I124" s="17"/>
    </row>
    <row r="125" spans="1:9" ht="13.5" customHeight="1">
      <c r="A125" s="14"/>
      <c r="F125" s="26"/>
      <c r="G125" s="26"/>
      <c r="H125" s="24"/>
      <c r="I125" s="24"/>
    </row>
    <row r="126" spans="1:9" ht="13.5" customHeight="1">
      <c r="B126" s="14"/>
      <c r="C126" s="14"/>
      <c r="F126" s="12"/>
      <c r="G126" s="12"/>
      <c r="H126" s="24"/>
      <c r="I126" s="24"/>
    </row>
    <row r="127" spans="1:9" ht="13.5" customHeight="1">
      <c r="D127" s="14"/>
      <c r="E127" s="14"/>
      <c r="F127" s="12"/>
      <c r="G127" s="12"/>
      <c r="H127" s="15"/>
      <c r="I127" s="15"/>
    </row>
    <row r="128" spans="1:9">
      <c r="D128" s="14"/>
      <c r="E128" s="14"/>
      <c r="F128" s="20"/>
      <c r="G128" s="20"/>
      <c r="H128" s="17"/>
      <c r="I128" s="17"/>
    </row>
    <row r="129" spans="1:9">
      <c r="D129" s="14"/>
      <c r="E129" s="14"/>
      <c r="F129" s="12"/>
      <c r="G129" s="12"/>
      <c r="H129" s="15"/>
      <c r="I129" s="15"/>
    </row>
    <row r="130" spans="1:9">
      <c r="F130" s="33"/>
      <c r="G130" s="33"/>
      <c r="H130" s="34"/>
      <c r="I130" s="34"/>
    </row>
    <row r="131" spans="1:9">
      <c r="D131" s="14"/>
      <c r="E131" s="14"/>
      <c r="F131" s="18"/>
      <c r="G131" s="18"/>
      <c r="H131" s="35"/>
      <c r="I131" s="35"/>
    </row>
    <row r="132" spans="1:9">
      <c r="D132" s="14"/>
      <c r="E132" s="14"/>
      <c r="F132" s="20"/>
      <c r="G132" s="20"/>
      <c r="H132" s="21"/>
      <c r="I132" s="21"/>
    </row>
    <row r="133" spans="1:9">
      <c r="F133" s="33"/>
      <c r="G133" s="33"/>
      <c r="H133" s="40"/>
      <c r="I133" s="40"/>
    </row>
    <row r="134" spans="1:9">
      <c r="B134" s="14"/>
      <c r="C134" s="14"/>
      <c r="F134" s="28"/>
      <c r="G134" s="28"/>
      <c r="H134" s="38"/>
      <c r="I134" s="38"/>
    </row>
    <row r="135" spans="1:9">
      <c r="D135" s="14"/>
      <c r="E135" s="14"/>
      <c r="F135" s="28"/>
      <c r="G135" s="28"/>
      <c r="H135" s="15"/>
      <c r="I135" s="15"/>
    </row>
    <row r="136" spans="1:9">
      <c r="D136" s="14"/>
      <c r="E136" s="14"/>
      <c r="F136" s="20"/>
      <c r="G136" s="20"/>
      <c r="H136" s="21"/>
      <c r="I136" s="21"/>
    </row>
    <row r="137" spans="1:9">
      <c r="D137" s="14"/>
      <c r="E137" s="14"/>
      <c r="F137" s="20"/>
      <c r="G137" s="20"/>
      <c r="H137" s="21"/>
      <c r="I137" s="21"/>
    </row>
    <row r="138" spans="1:9">
      <c r="F138" s="12"/>
      <c r="G138" s="12"/>
      <c r="H138" s="13"/>
      <c r="I138" s="13"/>
    </row>
    <row r="139" spans="1:9" s="41" customFormat="1" ht="18" customHeight="1">
      <c r="A139" s="236"/>
      <c r="B139" s="237"/>
      <c r="C139" s="237"/>
      <c r="D139" s="237"/>
      <c r="E139" s="237"/>
      <c r="F139" s="237"/>
      <c r="G139" s="237"/>
      <c r="H139" s="237"/>
      <c r="I139" s="48"/>
    </row>
    <row r="140" spans="1:9" ht="28.5" customHeight="1">
      <c r="A140" s="30"/>
      <c r="B140" s="30"/>
      <c r="C140" s="30"/>
      <c r="D140" s="30"/>
      <c r="E140" s="30"/>
      <c r="F140" s="31"/>
      <c r="G140" s="31"/>
      <c r="H140" s="32"/>
      <c r="I140" s="130"/>
    </row>
    <row r="142" spans="1:9" ht="15.75">
      <c r="A142" s="43"/>
      <c r="B142" s="14"/>
      <c r="C142" s="14"/>
      <c r="D142" s="14"/>
      <c r="E142" s="14"/>
      <c r="F142" s="44"/>
      <c r="G142" s="44"/>
      <c r="H142" s="5"/>
      <c r="I142" s="5"/>
    </row>
    <row r="143" spans="1:9">
      <c r="A143" s="14"/>
      <c r="B143" s="14"/>
      <c r="C143" s="14"/>
      <c r="D143" s="14"/>
      <c r="E143" s="14"/>
      <c r="F143" s="44"/>
      <c r="G143" s="44"/>
      <c r="H143" s="5"/>
      <c r="I143" s="5"/>
    </row>
    <row r="144" spans="1:9" ht="17.25" customHeight="1">
      <c r="A144" s="14"/>
      <c r="B144" s="14"/>
      <c r="C144" s="14"/>
      <c r="D144" s="14"/>
      <c r="E144" s="14"/>
      <c r="F144" s="44"/>
      <c r="G144" s="44"/>
      <c r="H144" s="5"/>
      <c r="I144" s="5"/>
    </row>
    <row r="145" spans="1:9" ht="13.5" customHeight="1">
      <c r="A145" s="14"/>
      <c r="B145" s="14"/>
      <c r="C145" s="14"/>
      <c r="D145" s="14"/>
      <c r="E145" s="14"/>
      <c r="F145" s="44"/>
      <c r="G145" s="44"/>
      <c r="H145" s="5"/>
      <c r="I145" s="5"/>
    </row>
    <row r="146" spans="1:9">
      <c r="A146" s="14"/>
      <c r="B146" s="14"/>
      <c r="C146" s="14"/>
      <c r="D146" s="14"/>
      <c r="E146" s="14"/>
      <c r="F146" s="44"/>
      <c r="G146" s="44"/>
      <c r="H146" s="5"/>
      <c r="I146" s="5"/>
    </row>
    <row r="147" spans="1:9">
      <c r="A147" s="14"/>
      <c r="B147" s="14"/>
      <c r="C147" s="14"/>
      <c r="D147" s="14"/>
      <c r="E147" s="14"/>
    </row>
    <row r="148" spans="1:9">
      <c r="A148" s="14"/>
      <c r="B148" s="14"/>
      <c r="C148" s="14"/>
      <c r="D148" s="14"/>
      <c r="E148" s="14"/>
      <c r="F148" s="44"/>
      <c r="G148" s="44"/>
      <c r="H148" s="5"/>
      <c r="I148" s="5"/>
    </row>
    <row r="149" spans="1:9">
      <c r="A149" s="14"/>
      <c r="B149" s="14"/>
      <c r="C149" s="14"/>
      <c r="D149" s="14"/>
      <c r="E149" s="14"/>
      <c r="F149" s="44"/>
      <c r="G149" s="44"/>
      <c r="H149" s="45"/>
      <c r="I149" s="45"/>
    </row>
    <row r="150" spans="1:9">
      <c r="A150" s="14"/>
      <c r="B150" s="14"/>
      <c r="C150" s="14"/>
      <c r="D150" s="14"/>
      <c r="E150" s="14"/>
      <c r="F150" s="44"/>
      <c r="G150" s="44"/>
      <c r="H150" s="5"/>
      <c r="I150" s="5"/>
    </row>
    <row r="151" spans="1:9" ht="22.5" customHeight="1">
      <c r="A151" s="14"/>
      <c r="B151" s="14"/>
      <c r="C151" s="14"/>
      <c r="D151" s="14"/>
      <c r="E151" s="14"/>
      <c r="F151" s="44"/>
      <c r="G151" s="44"/>
      <c r="H151" s="22"/>
      <c r="I151" s="22"/>
    </row>
    <row r="152" spans="1:9" ht="22.5" customHeight="1">
      <c r="F152" s="20"/>
      <c r="G152" s="20"/>
      <c r="H152" s="23"/>
      <c r="I152" s="23"/>
    </row>
  </sheetData>
  <mergeCells count="15">
    <mergeCell ref="A1:U1"/>
    <mergeCell ref="R5:S5"/>
    <mergeCell ref="T5:U5"/>
    <mergeCell ref="A139:H139"/>
    <mergeCell ref="B3:U3"/>
    <mergeCell ref="B26:U26"/>
    <mergeCell ref="D5:E5"/>
    <mergeCell ref="H5:I5"/>
    <mergeCell ref="B5:C5"/>
    <mergeCell ref="F5:G5"/>
    <mergeCell ref="L5:M5"/>
    <mergeCell ref="N5:O5"/>
    <mergeCell ref="J5:K5"/>
    <mergeCell ref="P5:Q5"/>
    <mergeCell ref="B27:U27"/>
  </mergeCells>
  <phoneticPr fontId="0" type="noConversion"/>
  <printOptions horizontalCentered="1"/>
  <pageMargins left="0.19685039370078741" right="0.19685039370078741" top="0.43307086614173229" bottom="0.39370078740157483" header="0.31496062992125984" footer="0.31496062992125984"/>
  <pageSetup paperSize="9" scale="62" firstPageNumber="2" orientation="landscape" useFirstPageNumber="1" r:id="rId1"/>
  <headerFooter alignWithMargins="0"/>
  <rowBreaks count="3" manualBreakCount="3">
    <brk id="27" max="10" man="1"/>
    <brk id="73" max="9" man="1"/>
    <brk id="137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695"/>
  <sheetViews>
    <sheetView tabSelected="1" zoomScaleNormal="100" workbookViewId="0">
      <selection activeCell="T195" sqref="T192:T195"/>
    </sheetView>
  </sheetViews>
  <sheetFormatPr defaultColWidth="11.42578125" defaultRowHeight="12.75"/>
  <cols>
    <col min="1" max="1" width="9.7109375" style="56" customWidth="1"/>
    <col min="2" max="2" width="29.85546875" style="57" customWidth="1"/>
    <col min="3" max="4" width="12.7109375" style="3" customWidth="1"/>
    <col min="5" max="24" width="10.7109375" style="3" customWidth="1"/>
    <col min="25" max="16384" width="11.42578125" style="1"/>
  </cols>
  <sheetData>
    <row r="1" spans="1:24" ht="18" customHeight="1">
      <c r="A1" s="251" t="s">
        <v>105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</row>
    <row r="2" spans="1:24" ht="12.75" customHeight="1">
      <c r="A2" s="71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5" customFormat="1" ht="90" customHeight="1">
      <c r="A3" s="4" t="s">
        <v>10</v>
      </c>
      <c r="B3" s="72" t="s">
        <v>11</v>
      </c>
      <c r="C3" s="174" t="s">
        <v>114</v>
      </c>
      <c r="D3" s="174" t="s">
        <v>115</v>
      </c>
      <c r="E3" s="252" t="s">
        <v>40</v>
      </c>
      <c r="F3" s="253"/>
      <c r="G3" s="252" t="s">
        <v>41</v>
      </c>
      <c r="H3" s="253"/>
      <c r="I3" s="252" t="s">
        <v>42</v>
      </c>
      <c r="J3" s="253"/>
      <c r="K3" s="252" t="s">
        <v>43</v>
      </c>
      <c r="L3" s="253"/>
      <c r="M3" s="252" t="s">
        <v>44</v>
      </c>
      <c r="N3" s="253"/>
      <c r="O3" s="252" t="s">
        <v>45</v>
      </c>
      <c r="P3" s="253"/>
      <c r="Q3" s="252" t="s">
        <v>46</v>
      </c>
      <c r="R3" s="253"/>
      <c r="S3" s="252" t="s">
        <v>47</v>
      </c>
      <c r="T3" s="253"/>
      <c r="U3" s="252" t="s">
        <v>48</v>
      </c>
      <c r="V3" s="253"/>
      <c r="W3" s="252" t="s">
        <v>49</v>
      </c>
      <c r="X3" s="253"/>
    </row>
    <row r="4" spans="1:24" s="5" customFormat="1" ht="22.5">
      <c r="A4" s="173"/>
      <c r="B4" s="173"/>
      <c r="C4" s="174" t="s">
        <v>107</v>
      </c>
      <c r="D4" s="176" t="s">
        <v>132</v>
      </c>
      <c r="E4" s="175" t="s">
        <v>107</v>
      </c>
      <c r="F4" s="176" t="s">
        <v>132</v>
      </c>
      <c r="G4" s="175" t="s">
        <v>107</v>
      </c>
      <c r="H4" s="176" t="s">
        <v>132</v>
      </c>
      <c r="I4" s="175" t="s">
        <v>107</v>
      </c>
      <c r="J4" s="176" t="s">
        <v>132</v>
      </c>
      <c r="K4" s="175" t="s">
        <v>107</v>
      </c>
      <c r="L4" s="176" t="s">
        <v>132</v>
      </c>
      <c r="M4" s="175" t="s">
        <v>107</v>
      </c>
      <c r="N4" s="176" t="s">
        <v>132</v>
      </c>
      <c r="O4" s="175" t="s">
        <v>107</v>
      </c>
      <c r="P4" s="176" t="s">
        <v>132</v>
      </c>
      <c r="Q4" s="175" t="s">
        <v>107</v>
      </c>
      <c r="R4" s="176" t="s">
        <v>132</v>
      </c>
      <c r="S4" s="175" t="s">
        <v>107</v>
      </c>
      <c r="T4" s="176" t="s">
        <v>132</v>
      </c>
      <c r="U4" s="175" t="s">
        <v>107</v>
      </c>
      <c r="V4" s="176" t="s">
        <v>132</v>
      </c>
      <c r="W4" s="175" t="s">
        <v>107</v>
      </c>
      <c r="X4" s="176" t="s">
        <v>111</v>
      </c>
    </row>
    <row r="5" spans="1:24">
      <c r="A5" s="105"/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s="5" customFormat="1">
      <c r="A6" s="102"/>
      <c r="B6" s="103" t="s">
        <v>24</v>
      </c>
      <c r="C6" s="104" t="s">
        <v>103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</row>
    <row r="7" spans="1:24" ht="12.75" customHeight="1">
      <c r="A7" s="80"/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</row>
    <row r="8" spans="1:24" s="5" customFormat="1">
      <c r="A8" s="77" t="s">
        <v>32</v>
      </c>
      <c r="B8" s="78" t="s">
        <v>36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</row>
    <row r="9" spans="1:24" s="5" customFormat="1" ht="12.75" customHeight="1">
      <c r="A9" s="93" t="s">
        <v>50</v>
      </c>
      <c r="B9" s="94" t="s">
        <v>37</v>
      </c>
      <c r="C9" s="201" t="s">
        <v>98</v>
      </c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</row>
    <row r="10" spans="1:24" s="5" customFormat="1">
      <c r="A10" s="80">
        <v>3</v>
      </c>
      <c r="B10" s="78" t="s">
        <v>34</v>
      </c>
      <c r="C10" s="96">
        <f>SUM(C11,C22,C51)</f>
        <v>38816.14</v>
      </c>
      <c r="D10" s="99">
        <f>SUM(D22,D51)</f>
        <v>43410.23000000001</v>
      </c>
      <c r="E10" s="96">
        <f>SUM(E11,E22,E51)</f>
        <v>0</v>
      </c>
      <c r="F10" s="96"/>
      <c r="G10" s="96">
        <f>SUM(G11,G22,G51)</f>
        <v>0</v>
      </c>
      <c r="H10" s="96"/>
      <c r="I10" s="96">
        <f>SUM(I11,I22,I51)</f>
        <v>0</v>
      </c>
      <c r="J10" s="96"/>
      <c r="K10" s="96">
        <f>SUM(K11,K22,K51)</f>
        <v>38816.14</v>
      </c>
      <c r="L10" s="99">
        <f>SUM(D10)</f>
        <v>43410.23000000001</v>
      </c>
      <c r="M10" s="96">
        <f t="shared" ref="M10:X10" si="0">SUM(M11,M22,M51)</f>
        <v>0</v>
      </c>
      <c r="N10" s="96"/>
      <c r="O10" s="96">
        <f t="shared" si="0"/>
        <v>0</v>
      </c>
      <c r="P10" s="96"/>
      <c r="Q10" s="96">
        <f t="shared" si="0"/>
        <v>0</v>
      </c>
      <c r="R10" s="96"/>
      <c r="S10" s="96">
        <f t="shared" si="0"/>
        <v>0</v>
      </c>
      <c r="T10" s="96"/>
      <c r="U10" s="96">
        <f t="shared" si="0"/>
        <v>0</v>
      </c>
      <c r="V10" s="96"/>
      <c r="W10" s="96"/>
      <c r="X10" s="96">
        <f t="shared" si="0"/>
        <v>0</v>
      </c>
    </row>
    <row r="11" spans="1:24" s="5" customFormat="1">
      <c r="A11" s="80">
        <v>31</v>
      </c>
      <c r="B11" s="78" t="s">
        <v>12</v>
      </c>
      <c r="C11" s="96">
        <f>SUM(C12,C17,C19)</f>
        <v>0</v>
      </c>
      <c r="D11" s="99">
        <f>SUM(D12,D17,D19)</f>
        <v>0</v>
      </c>
      <c r="E11" s="96">
        <f t="shared" ref="E11:X11" si="1">SUM(E12,E17,E19)</f>
        <v>0</v>
      </c>
      <c r="F11" s="96"/>
      <c r="G11" s="96">
        <f t="shared" si="1"/>
        <v>0</v>
      </c>
      <c r="H11" s="96"/>
      <c r="I11" s="96">
        <f t="shared" si="1"/>
        <v>0</v>
      </c>
      <c r="J11" s="96"/>
      <c r="K11" s="96">
        <f t="shared" si="1"/>
        <v>0</v>
      </c>
      <c r="L11" s="99">
        <f t="shared" si="1"/>
        <v>0</v>
      </c>
      <c r="M11" s="96">
        <f t="shared" si="1"/>
        <v>0</v>
      </c>
      <c r="N11" s="96"/>
      <c r="O11" s="96">
        <f t="shared" si="1"/>
        <v>0</v>
      </c>
      <c r="P11" s="96"/>
      <c r="Q11" s="96">
        <f t="shared" si="1"/>
        <v>0</v>
      </c>
      <c r="R11" s="96"/>
      <c r="S11" s="96">
        <f t="shared" si="1"/>
        <v>0</v>
      </c>
      <c r="T11" s="96"/>
      <c r="U11" s="96">
        <f t="shared" si="1"/>
        <v>0</v>
      </c>
      <c r="V11" s="96"/>
      <c r="W11" s="96"/>
      <c r="X11" s="96">
        <f t="shared" si="1"/>
        <v>0</v>
      </c>
    </row>
    <row r="12" spans="1:24">
      <c r="A12" s="85">
        <v>311</v>
      </c>
      <c r="B12" s="86" t="s">
        <v>13</v>
      </c>
      <c r="C12" s="96">
        <f>SUM(C13,C14,C15,C16)</f>
        <v>0</v>
      </c>
      <c r="D12" s="99">
        <f>SUM(D13,D14,D15,D16)</f>
        <v>0</v>
      </c>
      <c r="E12" s="96">
        <f t="shared" ref="E12:X12" si="2">SUM(E13,E14,E15,E16)</f>
        <v>0</v>
      </c>
      <c r="F12" s="96"/>
      <c r="G12" s="96">
        <f t="shared" si="2"/>
        <v>0</v>
      </c>
      <c r="H12" s="96"/>
      <c r="I12" s="96">
        <f t="shared" si="2"/>
        <v>0</v>
      </c>
      <c r="J12" s="96"/>
      <c r="K12" s="96">
        <f t="shared" si="2"/>
        <v>0</v>
      </c>
      <c r="L12" s="99">
        <f t="shared" si="2"/>
        <v>0</v>
      </c>
      <c r="M12" s="96">
        <f t="shared" si="2"/>
        <v>0</v>
      </c>
      <c r="N12" s="96"/>
      <c r="O12" s="96">
        <f t="shared" si="2"/>
        <v>0</v>
      </c>
      <c r="P12" s="96"/>
      <c r="Q12" s="96">
        <f t="shared" si="2"/>
        <v>0</v>
      </c>
      <c r="R12" s="96"/>
      <c r="S12" s="96">
        <f t="shared" si="2"/>
        <v>0</v>
      </c>
      <c r="T12" s="96"/>
      <c r="U12" s="96">
        <f t="shared" si="2"/>
        <v>0</v>
      </c>
      <c r="V12" s="96"/>
      <c r="W12" s="96"/>
      <c r="X12" s="96">
        <f t="shared" si="2"/>
        <v>0</v>
      </c>
    </row>
    <row r="13" spans="1:24">
      <c r="A13" s="74">
        <v>3111</v>
      </c>
      <c r="B13" s="75" t="s">
        <v>52</v>
      </c>
      <c r="C13" s="97">
        <f>SUM(K13)</f>
        <v>0</v>
      </c>
      <c r="D13" s="100">
        <f>SUM(L13)</f>
        <v>0</v>
      </c>
      <c r="E13" s="97"/>
      <c r="F13" s="97"/>
      <c r="G13" s="97"/>
      <c r="H13" s="97"/>
      <c r="I13" s="97"/>
      <c r="J13" s="97"/>
      <c r="K13" s="97"/>
      <c r="L13" s="100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</row>
    <row r="14" spans="1:24">
      <c r="A14" s="74">
        <v>3112</v>
      </c>
      <c r="B14" s="75" t="s">
        <v>53</v>
      </c>
      <c r="C14" s="97">
        <f t="shared" ref="C14:C21" si="3">SUM(K14)</f>
        <v>0</v>
      </c>
      <c r="D14" s="100">
        <f t="shared" ref="D14:D21" si="4">SUM(L14)</f>
        <v>0</v>
      </c>
      <c r="E14" s="97"/>
      <c r="F14" s="97"/>
      <c r="G14" s="97"/>
      <c r="H14" s="97"/>
      <c r="I14" s="97"/>
      <c r="J14" s="97"/>
      <c r="K14" s="97"/>
      <c r="L14" s="100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</row>
    <row r="15" spans="1:24">
      <c r="A15" s="74">
        <v>3113</v>
      </c>
      <c r="B15" s="75" t="s">
        <v>54</v>
      </c>
      <c r="C15" s="97">
        <f t="shared" si="3"/>
        <v>0</v>
      </c>
      <c r="D15" s="100">
        <f t="shared" si="4"/>
        <v>0</v>
      </c>
      <c r="E15" s="97"/>
      <c r="F15" s="97"/>
      <c r="G15" s="97"/>
      <c r="H15" s="97"/>
      <c r="I15" s="97"/>
      <c r="J15" s="97"/>
      <c r="K15" s="97"/>
      <c r="L15" s="100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</row>
    <row r="16" spans="1:24">
      <c r="A16" s="74">
        <v>3114</v>
      </c>
      <c r="B16" s="75" t="s">
        <v>55</v>
      </c>
      <c r="C16" s="97">
        <f t="shared" si="3"/>
        <v>0</v>
      </c>
      <c r="D16" s="100">
        <f t="shared" si="4"/>
        <v>0</v>
      </c>
      <c r="E16" s="97"/>
      <c r="F16" s="97"/>
      <c r="G16" s="97"/>
      <c r="H16" s="97"/>
      <c r="I16" s="97"/>
      <c r="J16" s="97"/>
      <c r="K16" s="97"/>
      <c r="L16" s="100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</row>
    <row r="17" spans="1:24">
      <c r="A17" s="85">
        <v>312</v>
      </c>
      <c r="B17" s="86" t="s">
        <v>14</v>
      </c>
      <c r="C17" s="96">
        <f>SUM(C18)</f>
        <v>0</v>
      </c>
      <c r="D17" s="99">
        <f>SUM(D18)</f>
        <v>0</v>
      </c>
      <c r="E17" s="96">
        <f t="shared" ref="E17:X17" si="5">SUM(E18)</f>
        <v>0</v>
      </c>
      <c r="F17" s="96"/>
      <c r="G17" s="96">
        <f t="shared" si="5"/>
        <v>0</v>
      </c>
      <c r="H17" s="96"/>
      <c r="I17" s="96">
        <f t="shared" si="5"/>
        <v>0</v>
      </c>
      <c r="J17" s="96"/>
      <c r="K17" s="96">
        <f t="shared" si="5"/>
        <v>0</v>
      </c>
      <c r="L17" s="99">
        <f t="shared" si="5"/>
        <v>0</v>
      </c>
      <c r="M17" s="96">
        <f t="shared" si="5"/>
        <v>0</v>
      </c>
      <c r="N17" s="96"/>
      <c r="O17" s="96">
        <f t="shared" si="5"/>
        <v>0</v>
      </c>
      <c r="P17" s="96"/>
      <c r="Q17" s="96">
        <f t="shared" si="5"/>
        <v>0</v>
      </c>
      <c r="R17" s="96"/>
      <c r="S17" s="96">
        <f t="shared" si="5"/>
        <v>0</v>
      </c>
      <c r="T17" s="96"/>
      <c r="U17" s="96">
        <f t="shared" si="5"/>
        <v>0</v>
      </c>
      <c r="V17" s="96"/>
      <c r="W17" s="96"/>
      <c r="X17" s="96">
        <f t="shared" si="5"/>
        <v>0</v>
      </c>
    </row>
    <row r="18" spans="1:24">
      <c r="A18" s="74">
        <v>3121</v>
      </c>
      <c r="B18" s="75" t="s">
        <v>14</v>
      </c>
      <c r="C18" s="97">
        <f t="shared" si="3"/>
        <v>0</v>
      </c>
      <c r="D18" s="100">
        <f t="shared" si="4"/>
        <v>0</v>
      </c>
      <c r="E18" s="97"/>
      <c r="F18" s="97"/>
      <c r="G18" s="97"/>
      <c r="H18" s="97"/>
      <c r="I18" s="97"/>
      <c r="J18" s="97"/>
      <c r="K18" s="97"/>
      <c r="L18" s="100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</row>
    <row r="19" spans="1:24">
      <c r="A19" s="85">
        <v>313</v>
      </c>
      <c r="B19" s="75" t="s">
        <v>15</v>
      </c>
      <c r="C19" s="96">
        <f>SUM(C20,C21,)</f>
        <v>0</v>
      </c>
      <c r="D19" s="99">
        <f>SUM(D20,D21,)</f>
        <v>0</v>
      </c>
      <c r="E19" s="96">
        <f t="shared" ref="E19:X19" si="6">SUM(E20,E21,)</f>
        <v>0</v>
      </c>
      <c r="F19" s="96"/>
      <c r="G19" s="96">
        <f t="shared" si="6"/>
        <v>0</v>
      </c>
      <c r="H19" s="96"/>
      <c r="I19" s="96">
        <f t="shared" si="6"/>
        <v>0</v>
      </c>
      <c r="J19" s="96"/>
      <c r="K19" s="96">
        <f t="shared" si="6"/>
        <v>0</v>
      </c>
      <c r="L19" s="99">
        <f t="shared" si="6"/>
        <v>0</v>
      </c>
      <c r="M19" s="96">
        <f t="shared" si="6"/>
        <v>0</v>
      </c>
      <c r="N19" s="96"/>
      <c r="O19" s="96">
        <f t="shared" si="6"/>
        <v>0</v>
      </c>
      <c r="P19" s="96"/>
      <c r="Q19" s="96">
        <f t="shared" si="6"/>
        <v>0</v>
      </c>
      <c r="R19" s="96"/>
      <c r="S19" s="96">
        <f t="shared" si="6"/>
        <v>0</v>
      </c>
      <c r="T19" s="96"/>
      <c r="U19" s="96">
        <f t="shared" si="6"/>
        <v>0</v>
      </c>
      <c r="V19" s="96"/>
      <c r="W19" s="96"/>
      <c r="X19" s="96">
        <f t="shared" si="6"/>
        <v>0</v>
      </c>
    </row>
    <row r="20" spans="1:24" ht="25.5">
      <c r="A20" s="74">
        <v>3131</v>
      </c>
      <c r="B20" s="75" t="s">
        <v>56</v>
      </c>
      <c r="C20" s="97">
        <f t="shared" si="3"/>
        <v>0</v>
      </c>
      <c r="D20" s="100">
        <f t="shared" si="4"/>
        <v>0</v>
      </c>
      <c r="E20" s="97"/>
      <c r="F20" s="97"/>
      <c r="G20" s="97"/>
      <c r="H20" s="97"/>
      <c r="I20" s="97"/>
      <c r="J20" s="97"/>
      <c r="K20" s="97"/>
      <c r="L20" s="100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</row>
    <row r="21" spans="1:24" ht="25.5">
      <c r="A21" s="74">
        <v>3132</v>
      </c>
      <c r="B21" s="75" t="s">
        <v>57</v>
      </c>
      <c r="C21" s="97">
        <f t="shared" si="3"/>
        <v>0</v>
      </c>
      <c r="D21" s="100">
        <f t="shared" si="4"/>
        <v>0</v>
      </c>
      <c r="E21" s="97"/>
      <c r="F21" s="97"/>
      <c r="G21" s="97"/>
      <c r="H21" s="97"/>
      <c r="I21" s="97"/>
      <c r="J21" s="97"/>
      <c r="K21" s="97"/>
      <c r="L21" s="100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</row>
    <row r="22" spans="1:24" s="5" customFormat="1">
      <c r="A22" s="80">
        <v>32</v>
      </c>
      <c r="B22" s="78" t="s">
        <v>16</v>
      </c>
      <c r="C22" s="96">
        <f>SUM(K22)</f>
        <v>38550.69</v>
      </c>
      <c r="D22" s="99">
        <f>SUM(D23,D28,D36,)</f>
        <v>42946.250000000007</v>
      </c>
      <c r="E22" s="96">
        <f>SUM(E23,E28,E36,E46)</f>
        <v>0</v>
      </c>
      <c r="F22" s="96"/>
      <c r="G22" s="96">
        <f>SUM(G23,G28,G36,G46)</f>
        <v>0</v>
      </c>
      <c r="H22" s="96"/>
      <c r="I22" s="96">
        <f>SUM(I23,I28,I36,I46)</f>
        <v>0</v>
      </c>
      <c r="J22" s="96"/>
      <c r="K22" s="96">
        <f>SUM(K23,K28,K36,K46)</f>
        <v>38550.69</v>
      </c>
      <c r="L22" s="99">
        <f>SUM(D22)</f>
        <v>42946.250000000007</v>
      </c>
      <c r="M22" s="96">
        <f t="shared" ref="M22:X22" si="7">SUM(M23,M28,M36,M46)</f>
        <v>0</v>
      </c>
      <c r="N22" s="96"/>
      <c r="O22" s="96">
        <f t="shared" si="7"/>
        <v>0</v>
      </c>
      <c r="P22" s="96"/>
      <c r="Q22" s="96">
        <f t="shared" si="7"/>
        <v>0</v>
      </c>
      <c r="R22" s="96"/>
      <c r="S22" s="96">
        <f t="shared" si="7"/>
        <v>0</v>
      </c>
      <c r="T22" s="96"/>
      <c r="U22" s="96">
        <f t="shared" si="7"/>
        <v>0</v>
      </c>
      <c r="V22" s="96"/>
      <c r="W22" s="96"/>
      <c r="X22" s="96">
        <f t="shared" si="7"/>
        <v>0</v>
      </c>
    </row>
    <row r="23" spans="1:24" ht="25.5">
      <c r="A23" s="85">
        <v>321</v>
      </c>
      <c r="B23" s="86" t="s">
        <v>17</v>
      </c>
      <c r="C23" s="96">
        <f>SUM(C24,C25,C26,C27)</f>
        <v>2588.09</v>
      </c>
      <c r="D23" s="99">
        <f>SUM(D24,D25,D26,D27)</f>
        <v>4865.22</v>
      </c>
      <c r="E23" s="96">
        <f t="shared" ref="E23:X23" si="8">SUM(E24,E25,E26,E27)</f>
        <v>0</v>
      </c>
      <c r="F23" s="96"/>
      <c r="G23" s="96">
        <f t="shared" si="8"/>
        <v>0</v>
      </c>
      <c r="H23" s="96"/>
      <c r="I23" s="96">
        <f t="shared" si="8"/>
        <v>0</v>
      </c>
      <c r="J23" s="96"/>
      <c r="K23" s="96">
        <f t="shared" si="8"/>
        <v>2588.09</v>
      </c>
      <c r="L23" s="99">
        <f t="shared" si="8"/>
        <v>4865.03</v>
      </c>
      <c r="M23" s="96">
        <f t="shared" si="8"/>
        <v>0</v>
      </c>
      <c r="N23" s="96"/>
      <c r="O23" s="96">
        <f t="shared" si="8"/>
        <v>0</v>
      </c>
      <c r="P23" s="96"/>
      <c r="Q23" s="96">
        <f t="shared" si="8"/>
        <v>0</v>
      </c>
      <c r="R23" s="96"/>
      <c r="S23" s="96">
        <f t="shared" si="8"/>
        <v>0</v>
      </c>
      <c r="T23" s="96"/>
      <c r="U23" s="96">
        <f t="shared" si="8"/>
        <v>0</v>
      </c>
      <c r="V23" s="96"/>
      <c r="W23" s="96"/>
      <c r="X23" s="96">
        <f t="shared" si="8"/>
        <v>0</v>
      </c>
    </row>
    <row r="24" spans="1:24">
      <c r="A24" s="74">
        <v>3211</v>
      </c>
      <c r="B24" s="75" t="s">
        <v>58</v>
      </c>
      <c r="C24" s="97">
        <v>1061.78</v>
      </c>
      <c r="D24" s="186">
        <v>3932.19</v>
      </c>
      <c r="E24" s="97"/>
      <c r="F24" s="97"/>
      <c r="G24" s="97"/>
      <c r="H24" s="97"/>
      <c r="I24" s="97"/>
      <c r="J24" s="97"/>
      <c r="K24" s="97">
        <v>1061.78</v>
      </c>
      <c r="L24" s="100">
        <v>3932</v>
      </c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</row>
    <row r="25" spans="1:24" ht="25.5">
      <c r="A25" s="74">
        <v>3212</v>
      </c>
      <c r="B25" s="75" t="s">
        <v>59</v>
      </c>
      <c r="C25" s="97">
        <f t="shared" ref="C25:D25" si="9">SUM(K25)</f>
        <v>0</v>
      </c>
      <c r="D25" s="100">
        <f t="shared" si="9"/>
        <v>0</v>
      </c>
      <c r="E25" s="97"/>
      <c r="F25" s="97"/>
      <c r="G25" s="97"/>
      <c r="H25" s="97"/>
      <c r="I25" s="97"/>
      <c r="J25" s="97"/>
      <c r="K25" s="97"/>
      <c r="L25" s="100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24">
      <c r="A26" s="74">
        <v>3213</v>
      </c>
      <c r="B26" s="75" t="s">
        <v>60</v>
      </c>
      <c r="C26" s="97">
        <v>1327.23</v>
      </c>
      <c r="D26" s="100">
        <v>933.03</v>
      </c>
      <c r="E26" s="97"/>
      <c r="F26" s="97"/>
      <c r="G26" s="97"/>
      <c r="H26" s="97"/>
      <c r="I26" s="97"/>
      <c r="J26" s="97"/>
      <c r="K26" s="97">
        <v>1327.23</v>
      </c>
      <c r="L26" s="100">
        <v>933.03</v>
      </c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</row>
    <row r="27" spans="1:24" ht="25.5">
      <c r="A27" s="74">
        <v>3214</v>
      </c>
      <c r="B27" s="75" t="s">
        <v>61</v>
      </c>
      <c r="C27" s="97">
        <v>199.08</v>
      </c>
      <c r="D27" s="100"/>
      <c r="E27" s="97"/>
      <c r="F27" s="97"/>
      <c r="G27" s="97"/>
      <c r="H27" s="97"/>
      <c r="I27" s="97"/>
      <c r="J27" s="97"/>
      <c r="K27" s="97">
        <v>199.08</v>
      </c>
      <c r="L27" s="100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24">
      <c r="A28" s="80">
        <v>322</v>
      </c>
      <c r="B28" s="78" t="s">
        <v>18</v>
      </c>
      <c r="C28" s="96">
        <f>SUM(C29,C30,C31,C32,C33,C34,C35)</f>
        <v>24739.170000000002</v>
      </c>
      <c r="D28" s="99">
        <f>SUM(D29,D30,D31,D32,D33,D34,D35)</f>
        <v>24746.290000000005</v>
      </c>
      <c r="E28" s="96">
        <f t="shared" ref="E28:X28" si="10">SUM(E29,E30,E31,E32,E33,E34,E35)</f>
        <v>0</v>
      </c>
      <c r="F28" s="96"/>
      <c r="G28" s="96">
        <f t="shared" si="10"/>
        <v>0</v>
      </c>
      <c r="H28" s="96"/>
      <c r="I28" s="96">
        <f t="shared" si="10"/>
        <v>0</v>
      </c>
      <c r="J28" s="96"/>
      <c r="K28" s="96">
        <f t="shared" si="10"/>
        <v>24819.170000000002</v>
      </c>
      <c r="L28" s="99">
        <f t="shared" si="10"/>
        <v>24746.290000000005</v>
      </c>
      <c r="M28" s="96">
        <f t="shared" si="10"/>
        <v>0</v>
      </c>
      <c r="N28" s="96"/>
      <c r="O28" s="96">
        <f t="shared" si="10"/>
        <v>0</v>
      </c>
      <c r="P28" s="96"/>
      <c r="Q28" s="96">
        <f t="shared" si="10"/>
        <v>0</v>
      </c>
      <c r="R28" s="96"/>
      <c r="S28" s="96">
        <f t="shared" si="10"/>
        <v>0</v>
      </c>
      <c r="T28" s="96"/>
      <c r="U28" s="96">
        <f t="shared" si="10"/>
        <v>0</v>
      </c>
      <c r="V28" s="96"/>
      <c r="W28" s="96"/>
      <c r="X28" s="96">
        <f t="shared" si="10"/>
        <v>0</v>
      </c>
    </row>
    <row r="29" spans="1:24" ht="25.5">
      <c r="A29" s="74">
        <v>3221</v>
      </c>
      <c r="B29" s="75" t="s">
        <v>62</v>
      </c>
      <c r="C29" s="97">
        <v>6636.14</v>
      </c>
      <c r="D29" s="186">
        <v>11190.43</v>
      </c>
      <c r="E29" s="97"/>
      <c r="F29" s="97"/>
      <c r="G29" s="97"/>
      <c r="H29" s="97"/>
      <c r="I29" s="97"/>
      <c r="J29" s="97"/>
      <c r="K29" s="97">
        <v>6636.14</v>
      </c>
      <c r="L29" s="100">
        <v>11190.43</v>
      </c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</row>
    <row r="30" spans="1:24">
      <c r="A30" s="74">
        <v>3222</v>
      </c>
      <c r="B30" s="75" t="s">
        <v>63</v>
      </c>
      <c r="C30" s="97">
        <v>119.08</v>
      </c>
      <c r="D30" s="100">
        <v>17.37</v>
      </c>
      <c r="E30" s="97"/>
      <c r="F30" s="97"/>
      <c r="G30" s="97"/>
      <c r="H30" s="97"/>
      <c r="I30" s="97"/>
      <c r="J30" s="97"/>
      <c r="K30" s="97">
        <v>199.08</v>
      </c>
      <c r="L30" s="100">
        <v>17.37</v>
      </c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</row>
    <row r="31" spans="1:24">
      <c r="A31" s="74">
        <v>3223</v>
      </c>
      <c r="B31" s="75" t="s">
        <v>64</v>
      </c>
      <c r="C31" s="97">
        <v>15926.74</v>
      </c>
      <c r="D31" s="186">
        <v>12191.82</v>
      </c>
      <c r="E31" s="97"/>
      <c r="F31" s="97"/>
      <c r="G31" s="97"/>
      <c r="H31" s="97"/>
      <c r="I31" s="97"/>
      <c r="J31" s="97"/>
      <c r="K31" s="97">
        <v>15926.74</v>
      </c>
      <c r="L31" s="100">
        <v>12191.82</v>
      </c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24" ht="25.5">
      <c r="A32" s="74">
        <v>3224</v>
      </c>
      <c r="B32" s="75" t="s">
        <v>65</v>
      </c>
      <c r="C32" s="97">
        <v>1659.04</v>
      </c>
      <c r="D32" s="100">
        <v>1006.29</v>
      </c>
      <c r="E32" s="97"/>
      <c r="F32" s="97"/>
      <c r="G32" s="97"/>
      <c r="H32" s="97"/>
      <c r="I32" s="97"/>
      <c r="J32" s="97"/>
      <c r="K32" s="97">
        <v>1659.04</v>
      </c>
      <c r="L32" s="100">
        <v>1006.29</v>
      </c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</row>
    <row r="33" spans="1:24">
      <c r="A33" s="74">
        <v>3225</v>
      </c>
      <c r="B33" s="75" t="s">
        <v>66</v>
      </c>
      <c r="C33" s="97">
        <v>265.45</v>
      </c>
      <c r="D33" s="100">
        <v>225.91</v>
      </c>
      <c r="E33" s="97"/>
      <c r="F33" s="97"/>
      <c r="G33" s="97"/>
      <c r="H33" s="97"/>
      <c r="I33" s="97"/>
      <c r="J33" s="97"/>
      <c r="K33" s="97">
        <v>265.45</v>
      </c>
      <c r="L33" s="100">
        <v>225.91</v>
      </c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</row>
    <row r="34" spans="1:24" ht="25.5">
      <c r="A34" s="74">
        <v>3226</v>
      </c>
      <c r="B34" s="75" t="s">
        <v>67</v>
      </c>
      <c r="C34" s="97">
        <f t="shared" ref="C34:D34" si="11">SUM(K34)</f>
        <v>0</v>
      </c>
      <c r="D34" s="100">
        <f t="shared" si="11"/>
        <v>0</v>
      </c>
      <c r="E34" s="97"/>
      <c r="F34" s="97"/>
      <c r="G34" s="97"/>
      <c r="H34" s="97"/>
      <c r="I34" s="97"/>
      <c r="J34" s="97"/>
      <c r="K34" s="97"/>
      <c r="L34" s="100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</row>
    <row r="35" spans="1:24" ht="25.5">
      <c r="A35" s="74">
        <v>3227</v>
      </c>
      <c r="B35" s="75" t="s">
        <v>68</v>
      </c>
      <c r="C35" s="97">
        <v>132.72</v>
      </c>
      <c r="D35" s="100">
        <v>114.47</v>
      </c>
      <c r="E35" s="97"/>
      <c r="F35" s="97"/>
      <c r="G35" s="97"/>
      <c r="H35" s="97"/>
      <c r="I35" s="97"/>
      <c r="J35" s="97"/>
      <c r="K35" s="97">
        <v>132.72</v>
      </c>
      <c r="L35" s="100">
        <v>114.47</v>
      </c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</row>
    <row r="36" spans="1:24">
      <c r="A36" s="85">
        <v>323</v>
      </c>
      <c r="B36" s="86" t="s">
        <v>19</v>
      </c>
      <c r="C36" s="96">
        <f>SUM(C37,C38,C39,C40,C41,C42,C43,C44,C45)</f>
        <v>11143.430000000002</v>
      </c>
      <c r="D36" s="99">
        <f>SUM(D37,D38,D39,D40,D41,D42,D43,D44,D45)</f>
        <v>13334.740000000002</v>
      </c>
      <c r="E36" s="96">
        <f t="shared" ref="E36:X36" si="12">SUM(E37,E38,E39,E40,E41,E42,E43,E44,E45)</f>
        <v>0</v>
      </c>
      <c r="F36" s="96"/>
      <c r="G36" s="96">
        <f t="shared" si="12"/>
        <v>0</v>
      </c>
      <c r="H36" s="96"/>
      <c r="I36" s="96">
        <f t="shared" si="12"/>
        <v>0</v>
      </c>
      <c r="J36" s="96"/>
      <c r="K36" s="96">
        <f t="shared" si="12"/>
        <v>11143.430000000002</v>
      </c>
      <c r="L36" s="99">
        <f t="shared" si="12"/>
        <v>13334.740000000002</v>
      </c>
      <c r="M36" s="96">
        <f t="shared" si="12"/>
        <v>0</v>
      </c>
      <c r="N36" s="96"/>
      <c r="O36" s="96">
        <f t="shared" si="12"/>
        <v>0</v>
      </c>
      <c r="P36" s="96"/>
      <c r="Q36" s="96">
        <f t="shared" si="12"/>
        <v>0</v>
      </c>
      <c r="R36" s="96"/>
      <c r="S36" s="96">
        <f t="shared" si="12"/>
        <v>0</v>
      </c>
      <c r="T36" s="96"/>
      <c r="U36" s="96">
        <f t="shared" si="12"/>
        <v>0</v>
      </c>
      <c r="V36" s="96"/>
      <c r="W36" s="96"/>
      <c r="X36" s="96">
        <f t="shared" si="12"/>
        <v>0</v>
      </c>
    </row>
    <row r="37" spans="1:24">
      <c r="A37" s="74">
        <v>3231</v>
      </c>
      <c r="B37" s="75" t="s">
        <v>69</v>
      </c>
      <c r="C37" s="97">
        <v>1194.51</v>
      </c>
      <c r="D37" s="100">
        <v>1248.5</v>
      </c>
      <c r="E37" s="97"/>
      <c r="F37" s="97"/>
      <c r="G37" s="97"/>
      <c r="H37" s="97"/>
      <c r="I37" s="97"/>
      <c r="J37" s="97"/>
      <c r="K37" s="97">
        <v>1194.51</v>
      </c>
      <c r="L37" s="100">
        <v>1248.5</v>
      </c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ht="25.5">
      <c r="A38" s="74">
        <v>3232</v>
      </c>
      <c r="B38" s="75" t="s">
        <v>70</v>
      </c>
      <c r="C38" s="97">
        <v>3644.57</v>
      </c>
      <c r="D38" s="186">
        <v>1931.55</v>
      </c>
      <c r="E38" s="97"/>
      <c r="F38" s="97"/>
      <c r="G38" s="97"/>
      <c r="H38" s="97"/>
      <c r="I38" s="97"/>
      <c r="J38" s="97"/>
      <c r="K38" s="97">
        <v>3644.57</v>
      </c>
      <c r="L38" s="100">
        <v>1931.55</v>
      </c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</row>
    <row r="39" spans="1:24">
      <c r="A39" s="74">
        <v>3233</v>
      </c>
      <c r="B39" s="75" t="s">
        <v>71</v>
      </c>
      <c r="C39" s="97">
        <f t="shared" ref="C39:D39" si="13">SUM(K39)</f>
        <v>0</v>
      </c>
      <c r="D39" s="100">
        <f t="shared" si="13"/>
        <v>0</v>
      </c>
      <c r="E39" s="97"/>
      <c r="F39" s="97"/>
      <c r="G39" s="97"/>
      <c r="H39" s="97"/>
      <c r="I39" s="97"/>
      <c r="J39" s="97"/>
      <c r="K39" s="97"/>
      <c r="L39" s="100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>
      <c r="A40" s="74">
        <v>3234</v>
      </c>
      <c r="B40" s="75" t="s">
        <v>72</v>
      </c>
      <c r="C40" s="97">
        <v>2189.9299999999998</v>
      </c>
      <c r="D40" s="100">
        <v>2195.65</v>
      </c>
      <c r="E40" s="97"/>
      <c r="F40" s="97"/>
      <c r="G40" s="97"/>
      <c r="H40" s="97"/>
      <c r="I40" s="97"/>
      <c r="J40" s="97"/>
      <c r="K40" s="97">
        <v>2189.9299999999998</v>
      </c>
      <c r="L40" s="100">
        <v>2195.65</v>
      </c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</row>
    <row r="41" spans="1:24">
      <c r="A41" s="74">
        <v>3235</v>
      </c>
      <c r="B41" s="75" t="s">
        <v>73</v>
      </c>
      <c r="C41" s="97">
        <v>1194.51</v>
      </c>
      <c r="D41" s="100">
        <v>1560.43</v>
      </c>
      <c r="E41" s="97"/>
      <c r="F41" s="97"/>
      <c r="G41" s="97"/>
      <c r="H41" s="97"/>
      <c r="I41" s="97"/>
      <c r="J41" s="97"/>
      <c r="K41" s="97">
        <v>1194.51</v>
      </c>
      <c r="L41" s="100">
        <v>1560.43</v>
      </c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</row>
    <row r="42" spans="1:24">
      <c r="A42" s="74">
        <v>3236</v>
      </c>
      <c r="B42" s="75" t="s">
        <v>74</v>
      </c>
      <c r="C42" s="97">
        <v>1327.23</v>
      </c>
      <c r="D42" s="100">
        <v>1300.3399999999999</v>
      </c>
      <c r="E42" s="97"/>
      <c r="F42" s="97"/>
      <c r="G42" s="97"/>
      <c r="H42" s="97"/>
      <c r="I42" s="97"/>
      <c r="J42" s="97"/>
      <c r="K42" s="97">
        <v>1327.23</v>
      </c>
      <c r="L42" s="100">
        <v>1300.3399999999999</v>
      </c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 spans="1:24">
      <c r="A43" s="74">
        <v>3237</v>
      </c>
      <c r="B43" s="75" t="s">
        <v>75</v>
      </c>
      <c r="C43" s="97">
        <v>265.45</v>
      </c>
      <c r="D43" s="100">
        <v>466.6</v>
      </c>
      <c r="E43" s="97"/>
      <c r="F43" s="97"/>
      <c r="G43" s="97"/>
      <c r="H43" s="97"/>
      <c r="I43" s="97"/>
      <c r="J43" s="97"/>
      <c r="K43" s="97">
        <v>265.45</v>
      </c>
      <c r="L43" s="100">
        <v>466.6</v>
      </c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>
      <c r="A44" s="74">
        <v>3238</v>
      </c>
      <c r="B44" s="75" t="s">
        <v>76</v>
      </c>
      <c r="C44" s="97">
        <v>1061.78</v>
      </c>
      <c r="D44" s="186">
        <v>2007.65</v>
      </c>
      <c r="E44" s="97"/>
      <c r="F44" s="97"/>
      <c r="G44" s="97"/>
      <c r="H44" s="97"/>
      <c r="I44" s="97"/>
      <c r="J44" s="97"/>
      <c r="K44" s="97">
        <v>1061.78</v>
      </c>
      <c r="L44" s="100">
        <v>2007.65</v>
      </c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 spans="1:24">
      <c r="A45" s="74">
        <v>3239</v>
      </c>
      <c r="B45" s="75" t="s">
        <v>77</v>
      </c>
      <c r="C45" s="97">
        <v>265.45</v>
      </c>
      <c r="D45" s="100">
        <v>2624.02</v>
      </c>
      <c r="E45" s="97"/>
      <c r="F45" s="97"/>
      <c r="G45" s="97"/>
      <c r="H45" s="97"/>
      <c r="I45" s="97"/>
      <c r="J45" s="97"/>
      <c r="K45" s="97">
        <v>265.45</v>
      </c>
      <c r="L45" s="100">
        <v>2624.02</v>
      </c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 spans="1:24">
      <c r="A46" s="80">
        <v>329</v>
      </c>
      <c r="B46" s="78" t="s">
        <v>87</v>
      </c>
      <c r="C46" s="96">
        <f>SUM(C47,C48,C49,C50,)</f>
        <v>0</v>
      </c>
      <c r="D46" s="99">
        <f>SUM(D47,D48,D49,D50,)</f>
        <v>378.34</v>
      </c>
      <c r="E46" s="96">
        <f>SUM(E47,E48,E49,E50,)</f>
        <v>0</v>
      </c>
      <c r="F46" s="96"/>
      <c r="G46" s="96">
        <f>SUM(G47,G48,G49,G50,)</f>
        <v>0</v>
      </c>
      <c r="H46" s="96"/>
      <c r="I46" s="96">
        <f>SUM(I47,I48,I49,I50,)</f>
        <v>0</v>
      </c>
      <c r="J46" s="96"/>
      <c r="K46" s="96">
        <f>SUM(K47,K48,K49,K50,)</f>
        <v>0</v>
      </c>
      <c r="L46" s="99">
        <f>SUM(L47,L48,L49,L50,)</f>
        <v>378.34</v>
      </c>
      <c r="M46" s="96">
        <f t="shared" ref="M46:X46" si="14">SUM(M47,M48,M49,M50,)</f>
        <v>0</v>
      </c>
      <c r="N46" s="96"/>
      <c r="O46" s="96">
        <f t="shared" si="14"/>
        <v>0</v>
      </c>
      <c r="P46" s="96"/>
      <c r="Q46" s="96">
        <f t="shared" si="14"/>
        <v>0</v>
      </c>
      <c r="R46" s="96"/>
      <c r="S46" s="96">
        <f t="shared" si="14"/>
        <v>0</v>
      </c>
      <c r="T46" s="96"/>
      <c r="U46" s="96">
        <f t="shared" si="14"/>
        <v>0</v>
      </c>
      <c r="V46" s="96"/>
      <c r="W46" s="96"/>
      <c r="X46" s="96">
        <f t="shared" si="14"/>
        <v>0</v>
      </c>
    </row>
    <row r="47" spans="1:24">
      <c r="A47" s="74">
        <v>3293</v>
      </c>
      <c r="B47" s="75" t="s">
        <v>88</v>
      </c>
      <c r="C47" s="184"/>
      <c r="D47" s="100"/>
      <c r="E47" s="97"/>
      <c r="F47" s="97"/>
      <c r="G47" s="97"/>
      <c r="H47" s="97"/>
      <c r="I47" s="97"/>
      <c r="J47" s="97"/>
      <c r="K47" s="97"/>
      <c r="L47" s="100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 spans="1:24">
      <c r="A48" s="74">
        <v>3294</v>
      </c>
      <c r="B48" s="75" t="s">
        <v>89</v>
      </c>
      <c r="C48" s="184"/>
      <c r="D48" s="100"/>
      <c r="E48" s="97"/>
      <c r="F48" s="97"/>
      <c r="G48" s="97"/>
      <c r="H48" s="97"/>
      <c r="I48" s="97"/>
      <c r="J48" s="97"/>
      <c r="K48" s="97"/>
      <c r="L48" s="100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 spans="1:24">
      <c r="A49" s="74">
        <v>3295</v>
      </c>
      <c r="B49" s="75" t="s">
        <v>90</v>
      </c>
      <c r="C49" s="184"/>
      <c r="D49" s="100"/>
      <c r="E49" s="97"/>
      <c r="F49" s="97"/>
      <c r="G49" s="97"/>
      <c r="H49" s="97"/>
      <c r="I49" s="97"/>
      <c r="J49" s="97"/>
      <c r="K49" s="97"/>
      <c r="L49" s="100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</row>
    <row r="50" spans="1:24">
      <c r="A50" s="74">
        <v>3299</v>
      </c>
      <c r="B50" s="75" t="s">
        <v>86</v>
      </c>
      <c r="C50" s="184"/>
      <c r="D50" s="100">
        <v>378.34</v>
      </c>
      <c r="E50" s="97"/>
      <c r="F50" s="97"/>
      <c r="G50" s="97"/>
      <c r="H50" s="97"/>
      <c r="I50" s="97"/>
      <c r="J50" s="97"/>
      <c r="K50" s="97"/>
      <c r="L50" s="100">
        <v>378.34</v>
      </c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 spans="1:24" s="5" customFormat="1">
      <c r="A51" s="80">
        <v>34</v>
      </c>
      <c r="B51" s="78" t="s">
        <v>20</v>
      </c>
      <c r="C51" s="96">
        <f>SUM(C52)</f>
        <v>265.45</v>
      </c>
      <c r="D51" s="99">
        <f>SUM(D52)</f>
        <v>463.98</v>
      </c>
      <c r="E51" s="96">
        <f t="shared" ref="E51:X51" si="15">SUM(E52)</f>
        <v>0</v>
      </c>
      <c r="F51" s="96"/>
      <c r="G51" s="96">
        <f t="shared" si="15"/>
        <v>0</v>
      </c>
      <c r="H51" s="96"/>
      <c r="I51" s="96">
        <f t="shared" si="15"/>
        <v>0</v>
      </c>
      <c r="J51" s="96"/>
      <c r="K51" s="96">
        <f t="shared" si="15"/>
        <v>265.45</v>
      </c>
      <c r="L51" s="99">
        <f t="shared" si="15"/>
        <v>463.98</v>
      </c>
      <c r="M51" s="96">
        <f t="shared" si="15"/>
        <v>0</v>
      </c>
      <c r="N51" s="96"/>
      <c r="O51" s="96">
        <f t="shared" si="15"/>
        <v>0</v>
      </c>
      <c r="P51" s="96"/>
      <c r="Q51" s="96">
        <f t="shared" si="15"/>
        <v>0</v>
      </c>
      <c r="R51" s="96"/>
      <c r="S51" s="96">
        <f t="shared" si="15"/>
        <v>0</v>
      </c>
      <c r="T51" s="96"/>
      <c r="U51" s="96">
        <f t="shared" si="15"/>
        <v>0</v>
      </c>
      <c r="V51" s="96"/>
      <c r="W51" s="96"/>
      <c r="X51" s="96">
        <f t="shared" si="15"/>
        <v>0</v>
      </c>
    </row>
    <row r="52" spans="1:24" s="87" customFormat="1">
      <c r="A52" s="85">
        <v>343</v>
      </c>
      <c r="B52" s="86" t="s">
        <v>21</v>
      </c>
      <c r="C52" s="98">
        <f>SUM(C53,C54,C55,C56)</f>
        <v>265.45</v>
      </c>
      <c r="D52" s="177">
        <f>SUM(D53,D54,D55,D56)</f>
        <v>463.98</v>
      </c>
      <c r="E52" s="98">
        <f t="shared" ref="E52:X52" si="16">SUM(E53,E54,E55,E56)</f>
        <v>0</v>
      </c>
      <c r="F52" s="98"/>
      <c r="G52" s="98">
        <f t="shared" si="16"/>
        <v>0</v>
      </c>
      <c r="H52" s="98"/>
      <c r="I52" s="98">
        <f t="shared" si="16"/>
        <v>0</v>
      </c>
      <c r="J52" s="98"/>
      <c r="K52" s="98">
        <f t="shared" si="16"/>
        <v>265.45</v>
      </c>
      <c r="L52" s="177">
        <f t="shared" si="16"/>
        <v>463.98</v>
      </c>
      <c r="M52" s="98">
        <f t="shared" si="16"/>
        <v>0</v>
      </c>
      <c r="N52" s="98"/>
      <c r="O52" s="98">
        <f t="shared" si="16"/>
        <v>0</v>
      </c>
      <c r="P52" s="98"/>
      <c r="Q52" s="98">
        <f t="shared" si="16"/>
        <v>0</v>
      </c>
      <c r="R52" s="98"/>
      <c r="S52" s="98">
        <f t="shared" si="16"/>
        <v>0</v>
      </c>
      <c r="T52" s="98"/>
      <c r="U52" s="98">
        <f t="shared" si="16"/>
        <v>0</v>
      </c>
      <c r="V52" s="98"/>
      <c r="W52" s="98"/>
      <c r="X52" s="98">
        <f t="shared" si="16"/>
        <v>0</v>
      </c>
    </row>
    <row r="53" spans="1:24" ht="25.5">
      <c r="A53" s="74">
        <v>3431</v>
      </c>
      <c r="B53" s="75" t="s">
        <v>78</v>
      </c>
      <c r="C53" s="97">
        <v>265.45</v>
      </c>
      <c r="D53" s="186">
        <v>463.98</v>
      </c>
      <c r="E53" s="97"/>
      <c r="F53" s="97"/>
      <c r="G53" s="97"/>
      <c r="H53" s="97"/>
      <c r="I53" s="97"/>
      <c r="J53" s="97"/>
      <c r="K53" s="97">
        <v>265.45</v>
      </c>
      <c r="L53" s="100">
        <v>463.98</v>
      </c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</row>
    <row r="54" spans="1:24" ht="25.5">
      <c r="A54" s="74">
        <v>3432</v>
      </c>
      <c r="B54" s="75" t="s">
        <v>79</v>
      </c>
      <c r="C54" s="97">
        <f t="shared" ref="C54:D56" si="17">SUM(K54)</f>
        <v>0</v>
      </c>
      <c r="D54" s="100">
        <f t="shared" si="17"/>
        <v>0</v>
      </c>
      <c r="E54" s="97"/>
      <c r="F54" s="97"/>
      <c r="G54" s="97"/>
      <c r="H54" s="97"/>
      <c r="I54" s="97"/>
      <c r="J54" s="97"/>
      <c r="K54" s="97"/>
      <c r="L54" s="100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</row>
    <row r="55" spans="1:24">
      <c r="A55" s="74">
        <v>3433</v>
      </c>
      <c r="B55" s="75" t="s">
        <v>80</v>
      </c>
      <c r="C55" s="97">
        <f t="shared" si="17"/>
        <v>0</v>
      </c>
      <c r="D55" s="100">
        <f t="shared" si="17"/>
        <v>0</v>
      </c>
      <c r="E55" s="97"/>
      <c r="F55" s="97"/>
      <c r="G55" s="97"/>
      <c r="H55" s="97"/>
      <c r="I55" s="97"/>
      <c r="J55" s="97"/>
      <c r="K55" s="97"/>
      <c r="L55" s="100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</row>
    <row r="56" spans="1:24" ht="25.5">
      <c r="A56" s="74">
        <v>3434</v>
      </c>
      <c r="B56" s="75" t="s">
        <v>81</v>
      </c>
      <c r="C56" s="97">
        <f t="shared" si="17"/>
        <v>0</v>
      </c>
      <c r="D56" s="100">
        <f t="shared" si="17"/>
        <v>0</v>
      </c>
      <c r="E56" s="97"/>
      <c r="F56" s="97"/>
      <c r="G56" s="97"/>
      <c r="H56" s="97"/>
      <c r="I56" s="97"/>
      <c r="J56" s="97"/>
      <c r="K56" s="97"/>
      <c r="L56" s="100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</row>
    <row r="57" spans="1:24" ht="25.5">
      <c r="A57" s="80">
        <v>4</v>
      </c>
      <c r="B57" s="78" t="s">
        <v>22</v>
      </c>
      <c r="C57" s="96">
        <f>SUM(C58)</f>
        <v>0</v>
      </c>
      <c r="D57" s="99">
        <f>SUM(D58)</f>
        <v>2500</v>
      </c>
      <c r="E57" s="96">
        <f t="shared" ref="E57:X57" si="18">SUM(E58)</f>
        <v>0</v>
      </c>
      <c r="F57" s="96"/>
      <c r="G57" s="96">
        <f t="shared" si="18"/>
        <v>0</v>
      </c>
      <c r="H57" s="96"/>
      <c r="I57" s="96">
        <f t="shared" si="18"/>
        <v>0</v>
      </c>
      <c r="J57" s="96"/>
      <c r="K57" s="96">
        <f t="shared" si="18"/>
        <v>0</v>
      </c>
      <c r="L57" s="99">
        <f t="shared" si="18"/>
        <v>2500</v>
      </c>
      <c r="M57" s="96">
        <f t="shared" si="18"/>
        <v>0</v>
      </c>
      <c r="N57" s="96"/>
      <c r="O57" s="96">
        <f t="shared" si="18"/>
        <v>0</v>
      </c>
      <c r="P57" s="96"/>
      <c r="Q57" s="96">
        <f t="shared" si="18"/>
        <v>0</v>
      </c>
      <c r="R57" s="96"/>
      <c r="S57" s="96">
        <f t="shared" si="18"/>
        <v>0</v>
      </c>
      <c r="T57" s="96"/>
      <c r="U57" s="96">
        <f t="shared" si="18"/>
        <v>0</v>
      </c>
      <c r="V57" s="96"/>
      <c r="W57" s="96"/>
      <c r="X57" s="96">
        <f t="shared" si="18"/>
        <v>0</v>
      </c>
    </row>
    <row r="58" spans="1:24" ht="38.25">
      <c r="A58" s="80">
        <v>42</v>
      </c>
      <c r="B58" s="78" t="s">
        <v>39</v>
      </c>
      <c r="C58" s="98">
        <f t="shared" ref="C58:X58" si="19">SUM(C59,C64,C68)</f>
        <v>0</v>
      </c>
      <c r="D58" s="177">
        <f t="shared" si="19"/>
        <v>2500</v>
      </c>
      <c r="E58" s="98">
        <f t="shared" si="19"/>
        <v>0</v>
      </c>
      <c r="F58" s="98"/>
      <c r="G58" s="98">
        <f t="shared" si="19"/>
        <v>0</v>
      </c>
      <c r="H58" s="98"/>
      <c r="I58" s="98">
        <f t="shared" si="19"/>
        <v>0</v>
      </c>
      <c r="J58" s="98"/>
      <c r="K58" s="98">
        <f t="shared" si="19"/>
        <v>0</v>
      </c>
      <c r="L58" s="177">
        <f t="shared" si="19"/>
        <v>2500</v>
      </c>
      <c r="M58" s="98">
        <f t="shared" si="19"/>
        <v>0</v>
      </c>
      <c r="N58" s="98"/>
      <c r="O58" s="98">
        <f t="shared" si="19"/>
        <v>0</v>
      </c>
      <c r="P58" s="98"/>
      <c r="Q58" s="98">
        <f t="shared" si="19"/>
        <v>0</v>
      </c>
      <c r="R58" s="98"/>
      <c r="S58" s="98">
        <f t="shared" si="19"/>
        <v>0</v>
      </c>
      <c r="T58" s="98"/>
      <c r="U58" s="98">
        <f t="shared" si="19"/>
        <v>0</v>
      </c>
      <c r="V58" s="98"/>
      <c r="W58" s="98"/>
      <c r="X58" s="98">
        <f t="shared" si="19"/>
        <v>0</v>
      </c>
    </row>
    <row r="59" spans="1:24">
      <c r="A59" s="85">
        <v>421</v>
      </c>
      <c r="B59" s="86" t="s">
        <v>33</v>
      </c>
      <c r="C59" s="98">
        <f>SUM(C60:C63)</f>
        <v>0</v>
      </c>
      <c r="D59" s="177">
        <f>SUM(D60:D63)</f>
        <v>2500</v>
      </c>
      <c r="E59" s="98">
        <f t="shared" ref="E59:X59" si="20">SUM(E60:E63)</f>
        <v>0</v>
      </c>
      <c r="F59" s="98"/>
      <c r="G59" s="98">
        <f t="shared" si="20"/>
        <v>0</v>
      </c>
      <c r="H59" s="98"/>
      <c r="I59" s="98">
        <f t="shared" si="20"/>
        <v>0</v>
      </c>
      <c r="J59" s="98"/>
      <c r="K59" s="98">
        <f t="shared" si="20"/>
        <v>0</v>
      </c>
      <c r="L59" s="177">
        <f t="shared" si="20"/>
        <v>2500</v>
      </c>
      <c r="M59" s="98">
        <f t="shared" si="20"/>
        <v>0</v>
      </c>
      <c r="N59" s="98"/>
      <c r="O59" s="98">
        <f t="shared" si="20"/>
        <v>0</v>
      </c>
      <c r="P59" s="98"/>
      <c r="Q59" s="98">
        <f t="shared" si="20"/>
        <v>0</v>
      </c>
      <c r="R59" s="98"/>
      <c r="S59" s="98">
        <f t="shared" si="20"/>
        <v>0</v>
      </c>
      <c r="T59" s="98"/>
      <c r="U59" s="98">
        <f t="shared" si="20"/>
        <v>0</v>
      </c>
      <c r="V59" s="98"/>
      <c r="W59" s="98"/>
      <c r="X59" s="98">
        <f t="shared" si="20"/>
        <v>0</v>
      </c>
    </row>
    <row r="60" spans="1:24">
      <c r="A60" s="74">
        <v>4211</v>
      </c>
      <c r="B60" s="75" t="s">
        <v>82</v>
      </c>
      <c r="C60" s="97">
        <f t="shared" ref="C60:D63" si="21">SUM(K60)</f>
        <v>0</v>
      </c>
      <c r="D60" s="100">
        <f t="shared" si="21"/>
        <v>0</v>
      </c>
      <c r="E60" s="97"/>
      <c r="F60" s="97"/>
      <c r="G60" s="97"/>
      <c r="H60" s="97"/>
      <c r="I60" s="97"/>
      <c r="J60" s="97"/>
      <c r="K60" s="97"/>
      <c r="L60" s="100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 spans="1:24">
      <c r="A61" s="74">
        <v>4212</v>
      </c>
      <c r="B61" s="75" t="s">
        <v>83</v>
      </c>
      <c r="C61" s="97">
        <f t="shared" si="21"/>
        <v>0</v>
      </c>
      <c r="D61" s="100">
        <v>2500</v>
      </c>
      <c r="E61" s="97"/>
      <c r="F61" s="97"/>
      <c r="G61" s="97"/>
      <c r="H61" s="97"/>
      <c r="I61" s="97"/>
      <c r="J61" s="97"/>
      <c r="K61" s="97"/>
      <c r="L61" s="100">
        <v>2500</v>
      </c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ht="25.5">
      <c r="A62" s="74">
        <v>4213</v>
      </c>
      <c r="B62" s="75" t="s">
        <v>84</v>
      </c>
      <c r="C62" s="97">
        <f t="shared" si="21"/>
        <v>0</v>
      </c>
      <c r="D62" s="100">
        <f t="shared" si="21"/>
        <v>0</v>
      </c>
      <c r="E62" s="97"/>
      <c r="F62" s="97"/>
      <c r="G62" s="97"/>
      <c r="H62" s="97"/>
      <c r="I62" s="97"/>
      <c r="J62" s="97"/>
      <c r="K62" s="97"/>
      <c r="L62" s="100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>
      <c r="A63" s="74">
        <v>4214</v>
      </c>
      <c r="B63" s="75" t="s">
        <v>85</v>
      </c>
      <c r="C63" s="97">
        <f t="shared" si="21"/>
        <v>0</v>
      </c>
      <c r="D63" s="100">
        <f t="shared" si="21"/>
        <v>0</v>
      </c>
      <c r="E63" s="97"/>
      <c r="F63" s="97"/>
      <c r="G63" s="97"/>
      <c r="H63" s="97"/>
      <c r="I63" s="97"/>
      <c r="J63" s="97"/>
      <c r="K63" s="97"/>
      <c r="L63" s="100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 spans="1:24">
      <c r="A64" s="80">
        <v>422</v>
      </c>
      <c r="B64" s="78" t="s">
        <v>91</v>
      </c>
      <c r="C64" s="98">
        <f t="shared" ref="C64:X64" si="22">SUM(C65:C66)</f>
        <v>0</v>
      </c>
      <c r="D64" s="177">
        <f>SUM(D65:D68)</f>
        <v>0</v>
      </c>
      <c r="E64" s="98">
        <f t="shared" si="22"/>
        <v>0</v>
      </c>
      <c r="F64" s="98"/>
      <c r="G64" s="98">
        <f t="shared" si="22"/>
        <v>0</v>
      </c>
      <c r="H64" s="98"/>
      <c r="I64" s="98">
        <f t="shared" si="22"/>
        <v>0</v>
      </c>
      <c r="J64" s="98"/>
      <c r="K64" s="98">
        <f t="shared" si="22"/>
        <v>0</v>
      </c>
      <c r="L64" s="177">
        <f>SUM(L65,L68)</f>
        <v>0</v>
      </c>
      <c r="M64" s="98">
        <f t="shared" si="22"/>
        <v>0</v>
      </c>
      <c r="N64" s="98"/>
      <c r="O64" s="98">
        <f t="shared" si="22"/>
        <v>0</v>
      </c>
      <c r="P64" s="98"/>
      <c r="Q64" s="98">
        <f t="shared" si="22"/>
        <v>0</v>
      </c>
      <c r="R64" s="98"/>
      <c r="S64" s="98">
        <f t="shared" si="22"/>
        <v>0</v>
      </c>
      <c r="T64" s="98"/>
      <c r="U64" s="98">
        <f t="shared" si="22"/>
        <v>0</v>
      </c>
      <c r="V64" s="98"/>
      <c r="W64" s="98"/>
      <c r="X64" s="98">
        <f t="shared" si="22"/>
        <v>0</v>
      </c>
    </row>
    <row r="65" spans="1:24">
      <c r="A65" s="90">
        <v>4221</v>
      </c>
      <c r="B65" s="75" t="s">
        <v>93</v>
      </c>
      <c r="C65" s="97"/>
      <c r="D65" s="186"/>
      <c r="E65" s="96"/>
      <c r="F65" s="96"/>
      <c r="G65" s="96"/>
      <c r="H65" s="96"/>
      <c r="I65" s="96"/>
      <c r="J65" s="96"/>
      <c r="K65" s="96"/>
      <c r="L65" s="99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</row>
    <row r="66" spans="1:24">
      <c r="A66" s="74">
        <v>4226</v>
      </c>
      <c r="B66" s="75" t="s">
        <v>94</v>
      </c>
      <c r="C66" s="97"/>
      <c r="D66" s="100">
        <f t="shared" ref="C66:D67" si="23">SUM(L66)</f>
        <v>0</v>
      </c>
      <c r="E66" s="96"/>
      <c r="F66" s="96"/>
      <c r="G66" s="96"/>
      <c r="H66" s="96"/>
      <c r="I66" s="96"/>
      <c r="J66" s="96"/>
      <c r="K66" s="96"/>
      <c r="L66" s="99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</row>
    <row r="67" spans="1:24" ht="25.5">
      <c r="A67" s="74">
        <v>4227</v>
      </c>
      <c r="B67" s="75" t="s">
        <v>108</v>
      </c>
      <c r="C67" s="97">
        <f t="shared" si="23"/>
        <v>0</v>
      </c>
      <c r="D67" s="100"/>
      <c r="E67" s="96"/>
      <c r="F67" s="96"/>
      <c r="G67" s="96"/>
      <c r="H67" s="96"/>
      <c r="I67" s="96"/>
      <c r="J67" s="96"/>
      <c r="K67" s="96"/>
      <c r="L67" s="99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</row>
    <row r="68" spans="1:24" ht="25.5">
      <c r="A68" s="80">
        <v>424</v>
      </c>
      <c r="B68" s="78" t="s">
        <v>92</v>
      </c>
      <c r="C68" s="96">
        <f t="shared" ref="C68:X68" si="24">C69</f>
        <v>0</v>
      </c>
      <c r="D68" s="99">
        <f t="shared" si="24"/>
        <v>0</v>
      </c>
      <c r="E68" s="96">
        <f t="shared" si="24"/>
        <v>0</v>
      </c>
      <c r="F68" s="96"/>
      <c r="G68" s="96">
        <f t="shared" si="24"/>
        <v>0</v>
      </c>
      <c r="H68" s="96"/>
      <c r="I68" s="96">
        <f t="shared" si="24"/>
        <v>0</v>
      </c>
      <c r="J68" s="96"/>
      <c r="K68" s="96">
        <f t="shared" si="24"/>
        <v>0</v>
      </c>
      <c r="L68" s="99">
        <f t="shared" si="24"/>
        <v>0</v>
      </c>
      <c r="M68" s="96">
        <f t="shared" si="24"/>
        <v>0</v>
      </c>
      <c r="N68" s="96"/>
      <c r="O68" s="96">
        <f t="shared" si="24"/>
        <v>0</v>
      </c>
      <c r="P68" s="96"/>
      <c r="Q68" s="96">
        <f t="shared" si="24"/>
        <v>0</v>
      </c>
      <c r="R68" s="96"/>
      <c r="S68" s="96">
        <f t="shared" si="24"/>
        <v>0</v>
      </c>
      <c r="T68" s="96"/>
      <c r="U68" s="96">
        <f t="shared" si="24"/>
        <v>0</v>
      </c>
      <c r="V68" s="96"/>
      <c r="W68" s="96"/>
      <c r="X68" s="96">
        <f t="shared" si="24"/>
        <v>0</v>
      </c>
    </row>
    <row r="69" spans="1:24">
      <c r="A69" s="88">
        <v>4241</v>
      </c>
      <c r="B69" s="89" t="s">
        <v>95</v>
      </c>
      <c r="C69" s="97">
        <f>SUM(K69)</f>
        <v>0</v>
      </c>
      <c r="D69" s="100"/>
      <c r="E69" s="96"/>
      <c r="F69" s="96"/>
      <c r="G69" s="96"/>
      <c r="H69" s="96"/>
      <c r="I69" s="96"/>
      <c r="J69" s="96"/>
      <c r="K69" s="96"/>
      <c r="L69" s="99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</row>
    <row r="70" spans="1:24">
      <c r="A70" s="74"/>
      <c r="B70" s="78" t="s">
        <v>96</v>
      </c>
      <c r="C70" s="96">
        <f>SUM(C10,C57)</f>
        <v>38816.14</v>
      </c>
      <c r="D70" s="99">
        <f>SUM(D10,D57)</f>
        <v>45910.23000000001</v>
      </c>
      <c r="E70" s="96">
        <f>SUM(E10,E57)</f>
        <v>0</v>
      </c>
      <c r="F70" s="96"/>
      <c r="G70" s="96">
        <f>SUM(G10,G57)</f>
        <v>0</v>
      </c>
      <c r="H70" s="96"/>
      <c r="I70" s="96">
        <f>SUM(I10,I57)</f>
        <v>0</v>
      </c>
      <c r="J70" s="96"/>
      <c r="K70" s="96">
        <f>SUM(K10,K57)</f>
        <v>38816.14</v>
      </c>
      <c r="L70" s="99">
        <f>SUM(L10,L57)</f>
        <v>45910.23000000001</v>
      </c>
      <c r="M70" s="96">
        <f t="shared" ref="M70:X70" si="25">SUM(M10,M57)</f>
        <v>0</v>
      </c>
      <c r="N70" s="96"/>
      <c r="O70" s="96">
        <f t="shared" si="25"/>
        <v>0</v>
      </c>
      <c r="P70" s="96"/>
      <c r="Q70" s="96">
        <f t="shared" si="25"/>
        <v>0</v>
      </c>
      <c r="R70" s="96"/>
      <c r="S70" s="96">
        <f t="shared" si="25"/>
        <v>0</v>
      </c>
      <c r="T70" s="96"/>
      <c r="U70" s="96">
        <f t="shared" si="25"/>
        <v>0</v>
      </c>
      <c r="V70" s="96"/>
      <c r="W70" s="96"/>
      <c r="X70" s="96">
        <f t="shared" si="25"/>
        <v>0</v>
      </c>
    </row>
    <row r="71" spans="1:24">
      <c r="A71" s="93" t="s">
        <v>51</v>
      </c>
      <c r="B71" s="190" t="s">
        <v>38</v>
      </c>
      <c r="C71" s="187" t="s">
        <v>101</v>
      </c>
      <c r="D71" s="99"/>
      <c r="E71" s="99"/>
      <c r="F71" s="99"/>
      <c r="G71" s="99"/>
      <c r="H71" s="99"/>
      <c r="I71" s="99"/>
      <c r="J71" s="99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>
      <c r="A72" s="80">
        <v>3</v>
      </c>
      <c r="B72" s="78" t="s">
        <v>34</v>
      </c>
      <c r="C72" s="193">
        <f>SUM(C73,C84,C113)</f>
        <v>512234.79000000004</v>
      </c>
      <c r="D72" s="99">
        <f>SUM(D73,D84,D119,D121)</f>
        <v>675303.16999999993</v>
      </c>
      <c r="E72" s="96">
        <f t="shared" ref="E72:X72" si="26">SUM(E73,E84,E113)</f>
        <v>0</v>
      </c>
      <c r="F72" s="96"/>
      <c r="G72" s="96">
        <f t="shared" si="26"/>
        <v>0</v>
      </c>
      <c r="H72" s="96"/>
      <c r="I72" s="96">
        <f t="shared" si="26"/>
        <v>0</v>
      </c>
      <c r="J72" s="96"/>
      <c r="K72" s="96">
        <f t="shared" si="26"/>
        <v>0</v>
      </c>
      <c r="L72" s="96"/>
      <c r="M72" s="96">
        <f t="shared" si="26"/>
        <v>0</v>
      </c>
      <c r="N72" s="96"/>
      <c r="O72" s="96">
        <f>SUM(C72)</f>
        <v>512234.79000000004</v>
      </c>
      <c r="P72" s="96">
        <f>SUM(D72)</f>
        <v>675303.16999999993</v>
      </c>
      <c r="Q72" s="96">
        <f t="shared" si="26"/>
        <v>0</v>
      </c>
      <c r="R72" s="96"/>
      <c r="S72" s="96">
        <f t="shared" si="26"/>
        <v>0</v>
      </c>
      <c r="T72" s="96"/>
      <c r="U72" s="96">
        <f t="shared" si="26"/>
        <v>0</v>
      </c>
      <c r="V72" s="96"/>
      <c r="W72" s="96"/>
      <c r="X72" s="96">
        <f t="shared" si="26"/>
        <v>0</v>
      </c>
    </row>
    <row r="73" spans="1:24">
      <c r="A73" s="80">
        <v>31</v>
      </c>
      <c r="B73" s="78" t="s">
        <v>12</v>
      </c>
      <c r="C73" s="193">
        <f>SUM(C74,C79,C81)</f>
        <v>496596.19000000006</v>
      </c>
      <c r="D73" s="99">
        <f>SUM(D74,D79,D81)</f>
        <v>620589.86</v>
      </c>
      <c r="E73" s="96">
        <f t="shared" ref="E73:X73" si="27">SUM(E74,E79,E81)</f>
        <v>0</v>
      </c>
      <c r="F73" s="96"/>
      <c r="G73" s="96">
        <f t="shared" si="27"/>
        <v>0</v>
      </c>
      <c r="H73" s="96"/>
      <c r="I73" s="96">
        <f t="shared" si="27"/>
        <v>0</v>
      </c>
      <c r="J73" s="96"/>
      <c r="K73" s="96">
        <f t="shared" si="27"/>
        <v>0</v>
      </c>
      <c r="L73" s="96"/>
      <c r="M73" s="96">
        <f t="shared" si="27"/>
        <v>0</v>
      </c>
      <c r="N73" s="96"/>
      <c r="O73" s="96">
        <f t="shared" ref="O73:O135" si="28">SUM(C73)</f>
        <v>496596.19000000006</v>
      </c>
      <c r="P73" s="96">
        <f t="shared" ref="P73:P111" si="29">SUM(D73)</f>
        <v>620589.86</v>
      </c>
      <c r="Q73" s="96">
        <f t="shared" si="27"/>
        <v>0</v>
      </c>
      <c r="R73" s="96"/>
      <c r="S73" s="96">
        <f t="shared" si="27"/>
        <v>0</v>
      </c>
      <c r="T73" s="96"/>
      <c r="U73" s="96">
        <f t="shared" si="27"/>
        <v>0</v>
      </c>
      <c r="V73" s="96"/>
      <c r="W73" s="96"/>
      <c r="X73" s="96">
        <f t="shared" si="27"/>
        <v>0</v>
      </c>
    </row>
    <row r="74" spans="1:24" s="5" customFormat="1">
      <c r="A74" s="85">
        <v>311</v>
      </c>
      <c r="B74" s="86" t="s">
        <v>13</v>
      </c>
      <c r="C74" s="193">
        <f>SUM(C75,C76,C77,C78)</f>
        <v>413314.22000000003</v>
      </c>
      <c r="D74" s="99">
        <f>SUM(D75,D76,D77,D78)</f>
        <v>519362.51</v>
      </c>
      <c r="E74" s="96">
        <f t="shared" ref="E74:X74" si="30">SUM(E75,E76,E77,E78)</f>
        <v>0</v>
      </c>
      <c r="F74" s="96"/>
      <c r="G74" s="96">
        <f t="shared" si="30"/>
        <v>0</v>
      </c>
      <c r="H74" s="96"/>
      <c r="I74" s="96">
        <f t="shared" si="30"/>
        <v>0</v>
      </c>
      <c r="J74" s="96"/>
      <c r="K74" s="96">
        <f t="shared" si="30"/>
        <v>0</v>
      </c>
      <c r="L74" s="96"/>
      <c r="M74" s="96">
        <f t="shared" si="30"/>
        <v>0</v>
      </c>
      <c r="N74" s="96"/>
      <c r="O74" s="96">
        <f t="shared" si="28"/>
        <v>413314.22000000003</v>
      </c>
      <c r="P74" s="96">
        <f t="shared" si="29"/>
        <v>519362.51</v>
      </c>
      <c r="Q74" s="96">
        <f t="shared" si="30"/>
        <v>0</v>
      </c>
      <c r="R74" s="96"/>
      <c r="S74" s="96">
        <f t="shared" si="30"/>
        <v>0</v>
      </c>
      <c r="T74" s="96"/>
      <c r="U74" s="96">
        <f t="shared" si="30"/>
        <v>0</v>
      </c>
      <c r="V74" s="96"/>
      <c r="W74" s="96"/>
      <c r="X74" s="96">
        <f t="shared" si="30"/>
        <v>0</v>
      </c>
    </row>
    <row r="75" spans="1:24" s="5" customFormat="1">
      <c r="A75" s="74">
        <v>3111</v>
      </c>
      <c r="B75" s="75" t="s">
        <v>52</v>
      </c>
      <c r="C75" s="97">
        <v>406678.08</v>
      </c>
      <c r="D75" s="100">
        <v>513111.28</v>
      </c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>
        <f t="shared" si="28"/>
        <v>406678.08</v>
      </c>
      <c r="P75" s="97">
        <f t="shared" si="29"/>
        <v>513111.28</v>
      </c>
      <c r="Q75" s="97"/>
      <c r="R75" s="97"/>
      <c r="S75" s="97"/>
      <c r="T75" s="97"/>
      <c r="U75" s="97"/>
      <c r="V75" s="97"/>
      <c r="W75" s="97"/>
      <c r="X75" s="97"/>
    </row>
    <row r="76" spans="1:24" s="5" customFormat="1">
      <c r="A76" s="74">
        <v>3112</v>
      </c>
      <c r="B76" s="75" t="s">
        <v>53</v>
      </c>
      <c r="C76" s="97"/>
      <c r="D76" s="100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6"/>
      <c r="P76" s="96"/>
      <c r="Q76" s="97"/>
      <c r="R76" s="97"/>
      <c r="S76" s="97"/>
      <c r="T76" s="97"/>
      <c r="U76" s="97"/>
      <c r="V76" s="97"/>
      <c r="W76" s="97"/>
      <c r="X76" s="97"/>
    </row>
    <row r="77" spans="1:24" s="5" customFormat="1">
      <c r="A77" s="74">
        <v>3113</v>
      </c>
      <c r="B77" s="75" t="s">
        <v>54</v>
      </c>
      <c r="C77" s="97">
        <v>3318.07</v>
      </c>
      <c r="D77" s="100">
        <v>5176.88</v>
      </c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>
        <f t="shared" si="28"/>
        <v>3318.07</v>
      </c>
      <c r="P77" s="97">
        <f t="shared" si="29"/>
        <v>5176.88</v>
      </c>
      <c r="Q77" s="97"/>
      <c r="R77" s="97"/>
      <c r="S77" s="97"/>
      <c r="T77" s="97"/>
      <c r="U77" s="97"/>
      <c r="V77" s="97"/>
      <c r="W77" s="97"/>
      <c r="X77" s="97"/>
    </row>
    <row r="78" spans="1:24" s="5" customFormat="1">
      <c r="A78" s="74">
        <v>3114</v>
      </c>
      <c r="B78" s="75" t="s">
        <v>55</v>
      </c>
      <c r="C78" s="97">
        <v>3318.07</v>
      </c>
      <c r="D78" s="100">
        <v>1074.3499999999999</v>
      </c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>
        <f t="shared" si="28"/>
        <v>3318.07</v>
      </c>
      <c r="P78" s="97">
        <f t="shared" si="29"/>
        <v>1074.3499999999999</v>
      </c>
      <c r="Q78" s="97"/>
      <c r="R78" s="97"/>
      <c r="S78" s="97"/>
      <c r="T78" s="97"/>
      <c r="U78" s="97"/>
      <c r="V78" s="97"/>
      <c r="W78" s="97"/>
      <c r="X78" s="97"/>
    </row>
    <row r="79" spans="1:24" s="5" customFormat="1">
      <c r="A79" s="85">
        <v>312</v>
      </c>
      <c r="B79" s="86" t="s">
        <v>14</v>
      </c>
      <c r="C79" s="96">
        <f>SUM(C80)</f>
        <v>14931.32</v>
      </c>
      <c r="D79" s="99">
        <f>SUM(D80)</f>
        <v>20906.599999999999</v>
      </c>
      <c r="E79" s="96">
        <f t="shared" ref="E79:X79" si="31">SUM(E80)</f>
        <v>0</v>
      </c>
      <c r="F79" s="96"/>
      <c r="G79" s="96">
        <f t="shared" si="31"/>
        <v>0</v>
      </c>
      <c r="H79" s="96"/>
      <c r="I79" s="96">
        <f t="shared" si="31"/>
        <v>0</v>
      </c>
      <c r="J79" s="96"/>
      <c r="K79" s="96">
        <f t="shared" si="31"/>
        <v>0</v>
      </c>
      <c r="L79" s="96"/>
      <c r="M79" s="96">
        <f t="shared" si="31"/>
        <v>0</v>
      </c>
      <c r="N79" s="96"/>
      <c r="O79" s="96">
        <f t="shared" si="28"/>
        <v>14931.32</v>
      </c>
      <c r="P79" s="96">
        <f t="shared" si="29"/>
        <v>20906.599999999999</v>
      </c>
      <c r="Q79" s="96">
        <f t="shared" si="31"/>
        <v>0</v>
      </c>
      <c r="R79" s="96"/>
      <c r="S79" s="96">
        <f t="shared" si="31"/>
        <v>0</v>
      </c>
      <c r="T79" s="96"/>
      <c r="U79" s="96">
        <f t="shared" si="31"/>
        <v>0</v>
      </c>
      <c r="V79" s="96"/>
      <c r="W79" s="96"/>
      <c r="X79" s="96">
        <f t="shared" si="31"/>
        <v>0</v>
      </c>
    </row>
    <row r="80" spans="1:24" s="5" customFormat="1">
      <c r="A80" s="74">
        <v>3121</v>
      </c>
      <c r="B80" s="75" t="s">
        <v>14</v>
      </c>
      <c r="C80" s="97">
        <v>14931.32</v>
      </c>
      <c r="D80" s="100">
        <v>20906.599999999999</v>
      </c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>
        <f t="shared" si="28"/>
        <v>14931.32</v>
      </c>
      <c r="P80" s="97">
        <f t="shared" si="29"/>
        <v>20906.599999999999</v>
      </c>
      <c r="Q80" s="97"/>
      <c r="R80" s="97"/>
      <c r="S80" s="97"/>
      <c r="T80" s="97"/>
      <c r="U80" s="97"/>
      <c r="V80" s="97"/>
      <c r="W80" s="97"/>
      <c r="X80" s="97"/>
    </row>
    <row r="81" spans="1:24" s="5" customFormat="1">
      <c r="A81" s="85">
        <v>313</v>
      </c>
      <c r="B81" s="75" t="s">
        <v>15</v>
      </c>
      <c r="C81" s="96">
        <f>SUM(C82,C83,)</f>
        <v>68350.649999999994</v>
      </c>
      <c r="D81" s="99">
        <f>SUM(D82,D83,)</f>
        <v>80320.75</v>
      </c>
      <c r="E81" s="96">
        <f t="shared" ref="E81:X81" si="32">SUM(E82,E83,)</f>
        <v>0</v>
      </c>
      <c r="F81" s="96"/>
      <c r="G81" s="96">
        <f t="shared" si="32"/>
        <v>0</v>
      </c>
      <c r="H81" s="96"/>
      <c r="I81" s="96">
        <f t="shared" si="32"/>
        <v>0</v>
      </c>
      <c r="J81" s="96"/>
      <c r="K81" s="96">
        <f t="shared" si="32"/>
        <v>0</v>
      </c>
      <c r="L81" s="96"/>
      <c r="M81" s="96">
        <f t="shared" si="32"/>
        <v>0</v>
      </c>
      <c r="N81" s="96"/>
      <c r="O81" s="96">
        <f t="shared" si="28"/>
        <v>68350.649999999994</v>
      </c>
      <c r="P81" s="96">
        <f t="shared" si="29"/>
        <v>80320.75</v>
      </c>
      <c r="Q81" s="96">
        <f t="shared" si="32"/>
        <v>0</v>
      </c>
      <c r="R81" s="96"/>
      <c r="S81" s="96">
        <f t="shared" si="32"/>
        <v>0</v>
      </c>
      <c r="T81" s="96"/>
      <c r="U81" s="96">
        <f t="shared" si="32"/>
        <v>0</v>
      </c>
      <c r="V81" s="96"/>
      <c r="W81" s="96"/>
      <c r="X81" s="96">
        <f t="shared" si="32"/>
        <v>0</v>
      </c>
    </row>
    <row r="82" spans="1:24" ht="25.5">
      <c r="A82" s="74">
        <v>3131</v>
      </c>
      <c r="B82" s="75" t="s">
        <v>56</v>
      </c>
      <c r="C82" s="97"/>
      <c r="D82" s="100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6"/>
      <c r="P82" s="96"/>
      <c r="Q82" s="97"/>
      <c r="R82" s="97"/>
      <c r="S82" s="97"/>
      <c r="T82" s="97"/>
      <c r="U82" s="97"/>
      <c r="V82" s="97"/>
      <c r="W82" s="97"/>
      <c r="X82" s="97"/>
    </row>
    <row r="83" spans="1:24" ht="25.5">
      <c r="A83" s="74">
        <v>3132</v>
      </c>
      <c r="B83" s="75" t="s">
        <v>57</v>
      </c>
      <c r="C83" s="97">
        <v>68350.649999999994</v>
      </c>
      <c r="D83" s="100">
        <v>80320.75</v>
      </c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>
        <f t="shared" si="28"/>
        <v>68350.649999999994</v>
      </c>
      <c r="P83" s="97">
        <f t="shared" si="29"/>
        <v>80320.75</v>
      </c>
      <c r="Q83" s="97"/>
      <c r="R83" s="97"/>
      <c r="S83" s="97"/>
      <c r="T83" s="97"/>
      <c r="U83" s="97"/>
      <c r="V83" s="97"/>
      <c r="W83" s="97"/>
      <c r="X83" s="97"/>
    </row>
    <row r="84" spans="1:24">
      <c r="A84" s="80">
        <v>32</v>
      </c>
      <c r="B84" s="78" t="s">
        <v>16</v>
      </c>
      <c r="C84" s="96">
        <f t="shared" ref="C84:X84" si="33">SUM(C85,C90,C98,C108)</f>
        <v>15638.6</v>
      </c>
      <c r="D84" s="99">
        <f t="shared" si="33"/>
        <v>50539.020000000004</v>
      </c>
      <c r="E84" s="96">
        <f t="shared" si="33"/>
        <v>0</v>
      </c>
      <c r="F84" s="96"/>
      <c r="G84" s="96">
        <f t="shared" si="33"/>
        <v>0</v>
      </c>
      <c r="H84" s="96"/>
      <c r="I84" s="96">
        <f t="shared" si="33"/>
        <v>0</v>
      </c>
      <c r="J84" s="96"/>
      <c r="K84" s="96">
        <f t="shared" si="33"/>
        <v>0</v>
      </c>
      <c r="L84" s="96"/>
      <c r="M84" s="96">
        <f t="shared" si="33"/>
        <v>0</v>
      </c>
      <c r="N84" s="96"/>
      <c r="O84" s="96">
        <f t="shared" si="28"/>
        <v>15638.6</v>
      </c>
      <c r="P84" s="96">
        <f t="shared" si="29"/>
        <v>50539.020000000004</v>
      </c>
      <c r="Q84" s="96">
        <f t="shared" si="33"/>
        <v>0</v>
      </c>
      <c r="R84" s="96"/>
      <c r="S84" s="96">
        <f t="shared" si="33"/>
        <v>0</v>
      </c>
      <c r="T84" s="96"/>
      <c r="U84" s="96">
        <f t="shared" si="33"/>
        <v>0</v>
      </c>
      <c r="V84" s="96"/>
      <c r="W84" s="96"/>
      <c r="X84" s="96">
        <f t="shared" si="33"/>
        <v>0</v>
      </c>
    </row>
    <row r="85" spans="1:24" ht="25.5">
      <c r="A85" s="85">
        <v>321</v>
      </c>
      <c r="B85" s="86" t="s">
        <v>17</v>
      </c>
      <c r="C85" s="96">
        <f>SUM(C86,C87,C88,C89)</f>
        <v>15638.6</v>
      </c>
      <c r="D85" s="99">
        <f>SUM(D86,D87,D88,D89)</f>
        <v>15382.85</v>
      </c>
      <c r="E85" s="96">
        <f t="shared" ref="E85:X85" si="34">SUM(E86,E87,E88,E89)</f>
        <v>0</v>
      </c>
      <c r="F85" s="96"/>
      <c r="G85" s="96">
        <f t="shared" si="34"/>
        <v>0</v>
      </c>
      <c r="H85" s="96"/>
      <c r="I85" s="96">
        <f t="shared" si="34"/>
        <v>0</v>
      </c>
      <c r="J85" s="96"/>
      <c r="K85" s="96">
        <f t="shared" si="34"/>
        <v>0</v>
      </c>
      <c r="L85" s="96"/>
      <c r="M85" s="96">
        <f t="shared" si="34"/>
        <v>0</v>
      </c>
      <c r="N85" s="96"/>
      <c r="O85" s="96">
        <f t="shared" si="28"/>
        <v>15638.6</v>
      </c>
      <c r="P85" s="96">
        <f t="shared" si="29"/>
        <v>15382.85</v>
      </c>
      <c r="Q85" s="96">
        <f t="shared" si="34"/>
        <v>0</v>
      </c>
      <c r="R85" s="96"/>
      <c r="S85" s="96">
        <f t="shared" si="34"/>
        <v>0</v>
      </c>
      <c r="T85" s="96"/>
      <c r="U85" s="96">
        <f t="shared" si="34"/>
        <v>0</v>
      </c>
      <c r="V85" s="96"/>
      <c r="W85" s="96"/>
      <c r="X85" s="96">
        <f t="shared" si="34"/>
        <v>0</v>
      </c>
    </row>
    <row r="86" spans="1:24">
      <c r="A86" s="74">
        <v>3211</v>
      </c>
      <c r="B86" s="75" t="s">
        <v>58</v>
      </c>
      <c r="C86" s="97"/>
      <c r="D86" s="100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6"/>
      <c r="R86" s="97"/>
      <c r="S86" s="97"/>
      <c r="T86" s="97"/>
      <c r="U86" s="97"/>
      <c r="V86" s="97"/>
      <c r="W86" s="97"/>
      <c r="X86" s="97"/>
    </row>
    <row r="87" spans="1:24" ht="25.5">
      <c r="A87" s="74">
        <v>3212</v>
      </c>
      <c r="B87" s="75" t="s">
        <v>59</v>
      </c>
      <c r="C87" s="97">
        <v>15638.6</v>
      </c>
      <c r="D87" s="100">
        <v>15382.85</v>
      </c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6">
        <f t="shared" si="28"/>
        <v>15638.6</v>
      </c>
      <c r="P87" s="96">
        <f t="shared" si="29"/>
        <v>15382.85</v>
      </c>
      <c r="Q87" s="97"/>
      <c r="R87" s="97"/>
      <c r="S87" s="97"/>
      <c r="T87" s="97"/>
      <c r="U87" s="97"/>
      <c r="V87" s="97"/>
      <c r="W87" s="97"/>
      <c r="X87" s="97"/>
    </row>
    <row r="88" spans="1:24">
      <c r="A88" s="74">
        <v>3213</v>
      </c>
      <c r="B88" s="75" t="s">
        <v>60</v>
      </c>
      <c r="C88" s="97"/>
      <c r="D88" s="100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</row>
    <row r="89" spans="1:24" ht="25.5">
      <c r="A89" s="74">
        <v>3214</v>
      </c>
      <c r="B89" s="75" t="s">
        <v>61</v>
      </c>
      <c r="C89" s="97"/>
      <c r="D89" s="100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</row>
    <row r="90" spans="1:24">
      <c r="A90" s="80">
        <v>322</v>
      </c>
      <c r="B90" s="78" t="s">
        <v>18</v>
      </c>
      <c r="C90" s="96">
        <v>0</v>
      </c>
      <c r="D90" s="99">
        <f>SUM(D91:D97)</f>
        <v>33771.94</v>
      </c>
      <c r="E90" s="96">
        <f t="shared" ref="E90:X90" si="35">SUM(E91,E92,E93,E94,E95,E96,E97)</f>
        <v>0</v>
      </c>
      <c r="F90" s="96"/>
      <c r="G90" s="96">
        <f t="shared" si="35"/>
        <v>0</v>
      </c>
      <c r="H90" s="96"/>
      <c r="I90" s="96">
        <f t="shared" si="35"/>
        <v>0</v>
      </c>
      <c r="J90" s="96"/>
      <c r="K90" s="96">
        <f t="shared" si="35"/>
        <v>0</v>
      </c>
      <c r="L90" s="96"/>
      <c r="M90" s="96">
        <f t="shared" si="35"/>
        <v>0</v>
      </c>
      <c r="N90" s="96"/>
      <c r="O90" s="97"/>
      <c r="P90" s="96">
        <f t="shared" si="29"/>
        <v>33771.94</v>
      </c>
      <c r="Q90" s="96">
        <f t="shared" si="35"/>
        <v>0</v>
      </c>
      <c r="R90" s="96"/>
      <c r="S90" s="96">
        <f t="shared" si="35"/>
        <v>0</v>
      </c>
      <c r="T90" s="96"/>
      <c r="U90" s="96">
        <f t="shared" si="35"/>
        <v>0</v>
      </c>
      <c r="V90" s="96"/>
      <c r="W90" s="96"/>
      <c r="X90" s="96">
        <f t="shared" si="35"/>
        <v>0</v>
      </c>
    </row>
    <row r="91" spans="1:24" ht="25.5">
      <c r="A91" s="74">
        <v>3221</v>
      </c>
      <c r="B91" s="75" t="s">
        <v>62</v>
      </c>
      <c r="C91" s="97"/>
      <c r="D91" s="100">
        <v>0</v>
      </c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</row>
    <row r="92" spans="1:24" s="5" customFormat="1">
      <c r="A92" s="74">
        <v>3222</v>
      </c>
      <c r="B92" s="75" t="s">
        <v>63</v>
      </c>
      <c r="C92" s="97"/>
      <c r="D92" s="100">
        <v>33771.94</v>
      </c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>
        <f t="shared" si="29"/>
        <v>33771.94</v>
      </c>
      <c r="Q92" s="97"/>
      <c r="R92" s="97"/>
      <c r="S92" s="97"/>
      <c r="T92" s="97"/>
      <c r="U92" s="97"/>
      <c r="V92" s="97"/>
      <c r="W92" s="97"/>
      <c r="X92" s="97"/>
    </row>
    <row r="93" spans="1:24">
      <c r="A93" s="74">
        <v>3223</v>
      </c>
      <c r="B93" s="75" t="s">
        <v>64</v>
      </c>
      <c r="C93" s="97"/>
      <c r="D93" s="100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</row>
    <row r="94" spans="1:24" s="87" customFormat="1" ht="25.5">
      <c r="A94" s="74">
        <v>3224</v>
      </c>
      <c r="B94" s="75" t="s">
        <v>65</v>
      </c>
      <c r="C94" s="97"/>
      <c r="D94" s="100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</row>
    <row r="95" spans="1:24">
      <c r="A95" s="74">
        <v>3225</v>
      </c>
      <c r="B95" s="75" t="s">
        <v>66</v>
      </c>
      <c r="C95" s="97"/>
      <c r="D95" s="100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</row>
    <row r="96" spans="1:24" ht="25.5">
      <c r="A96" s="74">
        <v>3226</v>
      </c>
      <c r="B96" s="75" t="s">
        <v>67</v>
      </c>
      <c r="C96" s="97"/>
      <c r="D96" s="100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</row>
    <row r="97" spans="1:24" ht="25.5">
      <c r="A97" s="74">
        <v>3227</v>
      </c>
      <c r="B97" s="75" t="s">
        <v>68</v>
      </c>
      <c r="C97" s="97"/>
      <c r="D97" s="100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</row>
    <row r="98" spans="1:24">
      <c r="A98" s="85">
        <v>323</v>
      </c>
      <c r="B98" s="86" t="s">
        <v>19</v>
      </c>
      <c r="C98" s="96">
        <f>SUM(C99,C100,C101,C102,C103,C104,C105,C106,C107)</f>
        <v>0</v>
      </c>
      <c r="D98" s="99">
        <f>SUM(D99,D100,D101,D102,D103,D104,D105,D106,D107)</f>
        <v>0</v>
      </c>
      <c r="E98" s="96">
        <f t="shared" ref="E98:X98" si="36">SUM(E99,E100,E101,E102,E103,E104,E105,E106,E107)</f>
        <v>0</v>
      </c>
      <c r="F98" s="96"/>
      <c r="G98" s="96">
        <f t="shared" si="36"/>
        <v>0</v>
      </c>
      <c r="H98" s="96"/>
      <c r="I98" s="96">
        <f t="shared" si="36"/>
        <v>0</v>
      </c>
      <c r="J98" s="96"/>
      <c r="K98" s="96">
        <f t="shared" si="36"/>
        <v>0</v>
      </c>
      <c r="L98" s="96"/>
      <c r="M98" s="96">
        <f t="shared" si="36"/>
        <v>0</v>
      </c>
      <c r="N98" s="96"/>
      <c r="O98" s="97">
        <f t="shared" si="28"/>
        <v>0</v>
      </c>
      <c r="P98" s="97">
        <f t="shared" si="29"/>
        <v>0</v>
      </c>
      <c r="Q98" s="96">
        <f t="shared" si="36"/>
        <v>0</v>
      </c>
      <c r="R98" s="96"/>
      <c r="S98" s="96">
        <f t="shared" si="36"/>
        <v>0</v>
      </c>
      <c r="T98" s="96"/>
      <c r="U98" s="96">
        <f t="shared" si="36"/>
        <v>0</v>
      </c>
      <c r="V98" s="96"/>
      <c r="W98" s="96"/>
      <c r="X98" s="96">
        <f t="shared" si="36"/>
        <v>0</v>
      </c>
    </row>
    <row r="99" spans="1:24" s="5" customFormat="1" ht="12.75" customHeight="1">
      <c r="A99" s="74">
        <v>3231</v>
      </c>
      <c r="B99" s="75" t="s">
        <v>69</v>
      </c>
      <c r="C99" s="97"/>
      <c r="D99" s="100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</row>
    <row r="100" spans="1:24" s="5" customFormat="1" ht="12.75" customHeight="1">
      <c r="A100" s="74">
        <v>3232</v>
      </c>
      <c r="B100" s="75" t="s">
        <v>70</v>
      </c>
      <c r="C100" s="97"/>
      <c r="D100" s="100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</row>
    <row r="101" spans="1:24" s="5" customFormat="1" ht="12.75" customHeight="1">
      <c r="A101" s="74">
        <v>3233</v>
      </c>
      <c r="B101" s="75" t="s">
        <v>71</v>
      </c>
      <c r="C101" s="97"/>
      <c r="D101" s="100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</row>
    <row r="102" spans="1:24" s="5" customFormat="1" ht="26.25" customHeight="1">
      <c r="A102" s="74">
        <v>3234</v>
      </c>
      <c r="B102" s="75" t="s">
        <v>72</v>
      </c>
      <c r="C102" s="97"/>
      <c r="D102" s="100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</row>
    <row r="103" spans="1:24" s="5" customFormat="1" ht="12.75" customHeight="1">
      <c r="A103" s="74">
        <v>3235</v>
      </c>
      <c r="B103" s="75" t="s">
        <v>73</v>
      </c>
      <c r="C103" s="97"/>
      <c r="D103" s="100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</row>
    <row r="104" spans="1:24" s="5" customFormat="1" ht="12.75" customHeight="1">
      <c r="A104" s="74">
        <v>3236</v>
      </c>
      <c r="B104" s="75" t="s">
        <v>74</v>
      </c>
      <c r="C104" s="97"/>
      <c r="D104" s="100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</row>
    <row r="105" spans="1:24" s="5" customFormat="1" ht="12.75" customHeight="1">
      <c r="A105" s="74">
        <v>3237</v>
      </c>
      <c r="B105" s="75" t="s">
        <v>75</v>
      </c>
      <c r="C105" s="97"/>
      <c r="D105" s="100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</row>
    <row r="106" spans="1:24" s="5" customFormat="1" ht="12.75" customHeight="1">
      <c r="A106" s="74">
        <v>3238</v>
      </c>
      <c r="B106" s="75" t="s">
        <v>76</v>
      </c>
      <c r="C106" s="97"/>
      <c r="D106" s="100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</row>
    <row r="107" spans="1:24" s="5" customFormat="1" ht="12.75" customHeight="1">
      <c r="A107" s="74">
        <v>3239</v>
      </c>
      <c r="B107" s="75" t="s">
        <v>77</v>
      </c>
      <c r="C107" s="97"/>
      <c r="D107" s="100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</row>
    <row r="108" spans="1:24" s="5" customFormat="1" ht="12.75" customHeight="1">
      <c r="A108" s="80">
        <v>329</v>
      </c>
      <c r="B108" s="78" t="s">
        <v>87</v>
      </c>
      <c r="C108" s="96">
        <f t="shared" ref="C108:X108" si="37">SUM(C109,C110,C111,C112,)</f>
        <v>0</v>
      </c>
      <c r="D108" s="99">
        <f>SUM(D109:D112)</f>
        <v>1384.23</v>
      </c>
      <c r="E108" s="96">
        <f t="shared" si="37"/>
        <v>0</v>
      </c>
      <c r="F108" s="96"/>
      <c r="G108" s="96">
        <f t="shared" si="37"/>
        <v>0</v>
      </c>
      <c r="H108" s="96"/>
      <c r="I108" s="96">
        <f t="shared" si="37"/>
        <v>0</v>
      </c>
      <c r="J108" s="96"/>
      <c r="K108" s="96">
        <f t="shared" si="37"/>
        <v>0</v>
      </c>
      <c r="L108" s="96"/>
      <c r="M108" s="96">
        <f t="shared" si="37"/>
        <v>0</v>
      </c>
      <c r="N108" s="96"/>
      <c r="O108" s="96">
        <f t="shared" si="28"/>
        <v>0</v>
      </c>
      <c r="P108" s="96">
        <f t="shared" si="29"/>
        <v>1384.23</v>
      </c>
      <c r="Q108" s="96">
        <f t="shared" si="37"/>
        <v>0</v>
      </c>
      <c r="R108" s="96"/>
      <c r="S108" s="96">
        <f t="shared" si="37"/>
        <v>0</v>
      </c>
      <c r="T108" s="96"/>
      <c r="U108" s="96">
        <f t="shared" si="37"/>
        <v>0</v>
      </c>
      <c r="V108" s="96"/>
      <c r="W108" s="96"/>
      <c r="X108" s="96">
        <f t="shared" si="37"/>
        <v>0</v>
      </c>
    </row>
    <row r="109" spans="1:24" s="5" customFormat="1" ht="12.75" customHeight="1">
      <c r="A109" s="74">
        <v>3293</v>
      </c>
      <c r="B109" s="75" t="s">
        <v>88</v>
      </c>
      <c r="C109" s="97"/>
      <c r="D109" s="100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</row>
    <row r="110" spans="1:24" s="5" customFormat="1" ht="12.75" customHeight="1">
      <c r="A110" s="74">
        <v>3294</v>
      </c>
      <c r="B110" s="75" t="s">
        <v>89</v>
      </c>
      <c r="C110" s="97"/>
      <c r="D110" s="100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</row>
    <row r="111" spans="1:24" s="5" customFormat="1" ht="12.75" customHeight="1">
      <c r="A111" s="74">
        <v>3295</v>
      </c>
      <c r="B111" s="75" t="s">
        <v>90</v>
      </c>
      <c r="C111" s="97"/>
      <c r="D111" s="100">
        <v>1384.23</v>
      </c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>
        <f t="shared" si="29"/>
        <v>1384.23</v>
      </c>
      <c r="Q111" s="97"/>
      <c r="R111" s="97"/>
      <c r="S111" s="97"/>
      <c r="T111" s="97"/>
      <c r="U111" s="97"/>
      <c r="V111" s="97"/>
      <c r="W111" s="97"/>
      <c r="X111" s="97"/>
    </row>
    <row r="112" spans="1:24" s="5" customFormat="1" ht="12.75" customHeight="1">
      <c r="A112" s="74">
        <v>3299</v>
      </c>
      <c r="B112" s="75" t="s">
        <v>86</v>
      </c>
      <c r="C112" s="97"/>
      <c r="D112" s="100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</row>
    <row r="113" spans="1:24" s="5" customFormat="1" ht="12.75" customHeight="1">
      <c r="A113" s="80">
        <v>34</v>
      </c>
      <c r="B113" s="78" t="s">
        <v>20</v>
      </c>
      <c r="C113" s="96">
        <v>0</v>
      </c>
      <c r="D113" s="99">
        <v>0</v>
      </c>
      <c r="E113" s="96">
        <f t="shared" ref="E113:X113" si="38">SUM(E114)</f>
        <v>0</v>
      </c>
      <c r="F113" s="96"/>
      <c r="G113" s="96">
        <f t="shared" si="38"/>
        <v>0</v>
      </c>
      <c r="H113" s="96"/>
      <c r="I113" s="96">
        <f t="shared" si="38"/>
        <v>0</v>
      </c>
      <c r="J113" s="96"/>
      <c r="K113" s="96">
        <f t="shared" si="38"/>
        <v>0</v>
      </c>
      <c r="L113" s="96"/>
      <c r="M113" s="96">
        <f t="shared" si="38"/>
        <v>0</v>
      </c>
      <c r="N113" s="96"/>
      <c r="O113" s="97"/>
      <c r="P113" s="97"/>
      <c r="Q113" s="96">
        <f t="shared" si="38"/>
        <v>0</v>
      </c>
      <c r="R113" s="96"/>
      <c r="S113" s="96">
        <f t="shared" si="38"/>
        <v>0</v>
      </c>
      <c r="T113" s="96"/>
      <c r="U113" s="96">
        <f t="shared" si="38"/>
        <v>0</v>
      </c>
      <c r="V113" s="96"/>
      <c r="W113" s="96"/>
      <c r="X113" s="96">
        <f t="shared" si="38"/>
        <v>0</v>
      </c>
    </row>
    <row r="114" spans="1:24" s="5" customFormat="1" ht="12.75" customHeight="1">
      <c r="A114" s="85">
        <v>343</v>
      </c>
      <c r="B114" s="86" t="s">
        <v>21</v>
      </c>
      <c r="C114" s="98">
        <v>0</v>
      </c>
      <c r="D114" s="177">
        <v>0</v>
      </c>
      <c r="E114" s="98">
        <f t="shared" ref="E114:X114" si="39">SUM(E115,E116,E117,E118)</f>
        <v>0</v>
      </c>
      <c r="F114" s="98"/>
      <c r="G114" s="98">
        <f t="shared" si="39"/>
        <v>0</v>
      </c>
      <c r="H114" s="98"/>
      <c r="I114" s="98">
        <f t="shared" si="39"/>
        <v>0</v>
      </c>
      <c r="J114" s="98"/>
      <c r="K114" s="98">
        <f t="shared" si="39"/>
        <v>0</v>
      </c>
      <c r="L114" s="98"/>
      <c r="M114" s="98">
        <f t="shared" si="39"/>
        <v>0</v>
      </c>
      <c r="N114" s="98"/>
      <c r="O114" s="97"/>
      <c r="P114" s="97"/>
      <c r="Q114" s="98">
        <f t="shared" si="39"/>
        <v>0</v>
      </c>
      <c r="R114" s="98"/>
      <c r="S114" s="98">
        <f t="shared" si="39"/>
        <v>0</v>
      </c>
      <c r="T114" s="98"/>
      <c r="U114" s="98">
        <f t="shared" si="39"/>
        <v>0</v>
      </c>
      <c r="V114" s="98"/>
      <c r="W114" s="98"/>
      <c r="X114" s="98">
        <f t="shared" si="39"/>
        <v>0</v>
      </c>
    </row>
    <row r="115" spans="1:24" s="5" customFormat="1" ht="12.75" customHeight="1">
      <c r="A115" s="74">
        <v>3431</v>
      </c>
      <c r="B115" s="75" t="s">
        <v>78</v>
      </c>
      <c r="C115" s="97"/>
      <c r="D115" s="100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</row>
    <row r="116" spans="1:24" s="5" customFormat="1" ht="12.75" customHeight="1">
      <c r="A116" s="74">
        <v>3432</v>
      </c>
      <c r="B116" s="75" t="s">
        <v>79</v>
      </c>
      <c r="C116" s="97"/>
      <c r="D116" s="100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</row>
    <row r="117" spans="1:24" s="5" customFormat="1" ht="12.75" customHeight="1">
      <c r="A117" s="74">
        <v>3433</v>
      </c>
      <c r="B117" s="75" t="s">
        <v>80</v>
      </c>
      <c r="C117" s="97"/>
      <c r="D117" s="100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</row>
    <row r="118" spans="1:24" s="5" customFormat="1" ht="12.75" customHeight="1">
      <c r="A118" s="74">
        <v>3434</v>
      </c>
      <c r="B118" s="75" t="s">
        <v>81</v>
      </c>
      <c r="C118" s="97"/>
      <c r="D118" s="100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</row>
    <row r="119" spans="1:24" s="5" customFormat="1" ht="12.75" customHeight="1">
      <c r="A119" s="80">
        <v>37</v>
      </c>
      <c r="B119" s="75" t="s">
        <v>121</v>
      </c>
      <c r="C119" s="97"/>
      <c r="D119" s="99">
        <v>3731.6</v>
      </c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6"/>
      <c r="P119" s="96">
        <v>3732</v>
      </c>
      <c r="Q119" s="97"/>
      <c r="R119" s="97"/>
      <c r="S119" s="97"/>
      <c r="T119" s="97"/>
      <c r="U119" s="97"/>
      <c r="V119" s="97"/>
      <c r="W119" s="97"/>
      <c r="X119" s="97"/>
    </row>
    <row r="120" spans="1:24" s="5" customFormat="1" ht="12.75" customHeight="1">
      <c r="A120" s="74">
        <v>3722</v>
      </c>
      <c r="B120" s="75" t="s">
        <v>120</v>
      </c>
      <c r="C120" s="97"/>
      <c r="D120" s="100">
        <v>3731.6</v>
      </c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6"/>
      <c r="P120" s="97">
        <v>3732</v>
      </c>
      <c r="Q120" s="97"/>
      <c r="R120" s="97"/>
      <c r="S120" s="97"/>
      <c r="T120" s="97"/>
      <c r="U120" s="97"/>
      <c r="V120" s="97"/>
      <c r="W120" s="97"/>
      <c r="X120" s="97"/>
    </row>
    <row r="121" spans="1:24" s="5" customFormat="1" ht="12.75" customHeight="1">
      <c r="A121" s="80">
        <v>38</v>
      </c>
      <c r="B121" s="78" t="s">
        <v>128</v>
      </c>
      <c r="C121" s="97"/>
      <c r="D121" s="99">
        <v>442.69</v>
      </c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6"/>
      <c r="P121" s="96">
        <v>442.69</v>
      </c>
      <c r="Q121" s="97"/>
      <c r="R121" s="97"/>
      <c r="S121" s="97"/>
      <c r="T121" s="97"/>
      <c r="U121" s="97"/>
      <c r="V121" s="97"/>
      <c r="W121" s="97"/>
      <c r="X121" s="97"/>
    </row>
    <row r="122" spans="1:24" s="5" customFormat="1" ht="12.75" customHeight="1">
      <c r="A122" s="74">
        <v>3812</v>
      </c>
      <c r="B122" s="75" t="s">
        <v>119</v>
      </c>
      <c r="C122" s="97"/>
      <c r="D122" s="100">
        <v>442.69</v>
      </c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6"/>
      <c r="P122" s="97">
        <v>442.69</v>
      </c>
      <c r="Q122" s="97"/>
      <c r="R122" s="97"/>
      <c r="S122" s="97"/>
      <c r="T122" s="97"/>
      <c r="U122" s="97"/>
      <c r="V122" s="97"/>
      <c r="W122" s="97"/>
      <c r="X122" s="97"/>
    </row>
    <row r="123" spans="1:24" s="5" customFormat="1" ht="12.75" customHeight="1">
      <c r="A123" s="80">
        <v>4</v>
      </c>
      <c r="B123" s="78" t="s">
        <v>22</v>
      </c>
      <c r="C123" s="96">
        <v>0</v>
      </c>
      <c r="D123" s="177">
        <f t="shared" ref="D123:X124" si="40">SUM(D124,D129,D132)</f>
        <v>7148.84</v>
      </c>
      <c r="E123" s="96">
        <f t="shared" ref="E123:X123" si="41">SUM(E124)</f>
        <v>0</v>
      </c>
      <c r="F123" s="96"/>
      <c r="G123" s="96">
        <f t="shared" si="41"/>
        <v>0</v>
      </c>
      <c r="H123" s="96"/>
      <c r="I123" s="96">
        <f t="shared" si="41"/>
        <v>0</v>
      </c>
      <c r="J123" s="96"/>
      <c r="K123" s="96">
        <f t="shared" si="41"/>
        <v>0</v>
      </c>
      <c r="L123" s="96"/>
      <c r="M123" s="96">
        <f t="shared" si="41"/>
        <v>0</v>
      </c>
      <c r="N123" s="96"/>
      <c r="O123" s="96">
        <f t="shared" si="28"/>
        <v>0</v>
      </c>
      <c r="P123" s="96">
        <v>7149</v>
      </c>
      <c r="Q123" s="96">
        <f t="shared" si="41"/>
        <v>0</v>
      </c>
      <c r="R123" s="96"/>
      <c r="S123" s="96">
        <f t="shared" si="41"/>
        <v>0</v>
      </c>
      <c r="T123" s="96"/>
      <c r="U123" s="96">
        <f t="shared" si="41"/>
        <v>0</v>
      </c>
      <c r="V123" s="96"/>
      <c r="W123" s="96"/>
      <c r="X123" s="96">
        <f t="shared" si="41"/>
        <v>0</v>
      </c>
    </row>
    <row r="124" spans="1:24" s="5" customFormat="1" ht="12.75" customHeight="1">
      <c r="A124" s="80">
        <v>42</v>
      </c>
      <c r="B124" s="78" t="s">
        <v>39</v>
      </c>
      <c r="C124" s="98">
        <v>0</v>
      </c>
      <c r="D124" s="177">
        <f t="shared" si="40"/>
        <v>7148.84</v>
      </c>
      <c r="E124" s="98">
        <f t="shared" si="40"/>
        <v>0</v>
      </c>
      <c r="F124" s="98"/>
      <c r="G124" s="98">
        <f t="shared" si="40"/>
        <v>0</v>
      </c>
      <c r="H124" s="98"/>
      <c r="I124" s="98">
        <f t="shared" si="40"/>
        <v>0</v>
      </c>
      <c r="J124" s="98"/>
      <c r="K124" s="98">
        <f t="shared" si="40"/>
        <v>0</v>
      </c>
      <c r="L124" s="98"/>
      <c r="M124" s="98">
        <f t="shared" si="40"/>
        <v>0</v>
      </c>
      <c r="N124" s="98"/>
      <c r="O124" s="96">
        <f t="shared" si="28"/>
        <v>0</v>
      </c>
      <c r="P124" s="96">
        <v>7149</v>
      </c>
      <c r="Q124" s="98">
        <f t="shared" si="40"/>
        <v>0</v>
      </c>
      <c r="R124" s="98"/>
      <c r="S124" s="98">
        <f t="shared" si="40"/>
        <v>0</v>
      </c>
      <c r="T124" s="98"/>
      <c r="U124" s="98">
        <f t="shared" si="40"/>
        <v>0</v>
      </c>
      <c r="V124" s="98"/>
      <c r="W124" s="98"/>
      <c r="X124" s="98">
        <f t="shared" si="40"/>
        <v>0</v>
      </c>
    </row>
    <row r="125" spans="1:24" s="5" customFormat="1" ht="12.75" customHeight="1">
      <c r="A125" s="85">
        <v>421</v>
      </c>
      <c r="B125" s="86" t="s">
        <v>33</v>
      </c>
      <c r="C125" s="98">
        <v>0</v>
      </c>
      <c r="D125" s="177">
        <f>SUM(D126:D129)</f>
        <v>0</v>
      </c>
      <c r="E125" s="98">
        <f t="shared" ref="E125:X125" si="42">SUM(E126:E129)</f>
        <v>0</v>
      </c>
      <c r="F125" s="98"/>
      <c r="G125" s="98">
        <f t="shared" si="42"/>
        <v>0</v>
      </c>
      <c r="H125" s="98"/>
      <c r="I125" s="98">
        <f t="shared" si="42"/>
        <v>0</v>
      </c>
      <c r="J125" s="98"/>
      <c r="K125" s="98">
        <f t="shared" si="42"/>
        <v>0</v>
      </c>
      <c r="L125" s="98"/>
      <c r="M125" s="98">
        <f t="shared" si="42"/>
        <v>0</v>
      </c>
      <c r="N125" s="98"/>
      <c r="O125" s="96">
        <f t="shared" si="28"/>
        <v>0</v>
      </c>
      <c r="P125" s="96"/>
      <c r="Q125" s="98">
        <f t="shared" si="42"/>
        <v>0</v>
      </c>
      <c r="R125" s="98"/>
      <c r="S125" s="98">
        <f t="shared" si="42"/>
        <v>0</v>
      </c>
      <c r="T125" s="98"/>
      <c r="U125" s="98">
        <f t="shared" si="42"/>
        <v>0</v>
      </c>
      <c r="V125" s="98"/>
      <c r="W125" s="98"/>
      <c r="X125" s="98">
        <f t="shared" si="42"/>
        <v>0</v>
      </c>
    </row>
    <row r="126" spans="1:24" s="5" customFormat="1" ht="12.75" customHeight="1">
      <c r="A126" s="74">
        <v>4211</v>
      </c>
      <c r="B126" s="75" t="s">
        <v>82</v>
      </c>
      <c r="C126" s="97"/>
      <c r="D126" s="100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6">
        <f t="shared" si="28"/>
        <v>0</v>
      </c>
      <c r="P126" s="96"/>
      <c r="Q126" s="97"/>
      <c r="R126" s="97"/>
      <c r="S126" s="97"/>
      <c r="T126" s="97"/>
      <c r="U126" s="97"/>
      <c r="V126" s="97"/>
      <c r="W126" s="97"/>
      <c r="X126" s="97"/>
    </row>
    <row r="127" spans="1:24" s="5" customFormat="1" ht="12.75" customHeight="1">
      <c r="A127" s="74">
        <v>4212</v>
      </c>
      <c r="B127" s="75" t="s">
        <v>83</v>
      </c>
      <c r="C127" s="97"/>
      <c r="D127" s="100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6">
        <f t="shared" si="28"/>
        <v>0</v>
      </c>
      <c r="P127" s="96"/>
      <c r="Q127" s="97"/>
      <c r="R127" s="97"/>
      <c r="S127" s="97"/>
      <c r="T127" s="97"/>
      <c r="U127" s="97"/>
      <c r="V127" s="97"/>
      <c r="W127" s="97"/>
      <c r="X127" s="97"/>
    </row>
    <row r="128" spans="1:24" s="5" customFormat="1" ht="12.75" customHeight="1">
      <c r="A128" s="74">
        <v>4213</v>
      </c>
      <c r="B128" s="75" t="s">
        <v>84</v>
      </c>
      <c r="C128" s="97"/>
      <c r="D128" s="100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6"/>
      <c r="P128" s="96"/>
      <c r="Q128" s="97"/>
      <c r="R128" s="97"/>
      <c r="S128" s="97"/>
      <c r="T128" s="97"/>
      <c r="U128" s="97"/>
      <c r="V128" s="97"/>
      <c r="W128" s="97"/>
      <c r="X128" s="97"/>
    </row>
    <row r="129" spans="1:24" s="5" customFormat="1" ht="12.75" customHeight="1">
      <c r="A129" s="74">
        <v>4214</v>
      </c>
      <c r="B129" s="75" t="s">
        <v>85</v>
      </c>
      <c r="C129" s="97"/>
      <c r="D129" s="100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6"/>
      <c r="P129" s="96"/>
      <c r="Q129" s="97"/>
      <c r="R129" s="97"/>
      <c r="S129" s="97"/>
      <c r="T129" s="97"/>
      <c r="U129" s="97"/>
      <c r="V129" s="97"/>
      <c r="W129" s="97"/>
      <c r="X129" s="97"/>
    </row>
    <row r="130" spans="1:24" s="5" customFormat="1" ht="12.75" customHeight="1">
      <c r="A130" s="80">
        <v>422</v>
      </c>
      <c r="B130" s="78" t="s">
        <v>91</v>
      </c>
      <c r="C130" s="98">
        <f t="shared" ref="C130:X130" si="43">SUM(C131:C132)</f>
        <v>0</v>
      </c>
      <c r="D130" s="177">
        <f t="shared" si="43"/>
        <v>0</v>
      </c>
      <c r="E130" s="98">
        <f t="shared" si="43"/>
        <v>0</v>
      </c>
      <c r="F130" s="98"/>
      <c r="G130" s="98">
        <f t="shared" si="43"/>
        <v>0</v>
      </c>
      <c r="H130" s="98"/>
      <c r="I130" s="98">
        <f t="shared" si="43"/>
        <v>0</v>
      </c>
      <c r="J130" s="98"/>
      <c r="K130" s="98">
        <f t="shared" si="43"/>
        <v>0</v>
      </c>
      <c r="L130" s="98"/>
      <c r="M130" s="98">
        <f t="shared" si="43"/>
        <v>0</v>
      </c>
      <c r="N130" s="98"/>
      <c r="O130" s="96"/>
      <c r="P130" s="96"/>
      <c r="Q130" s="98">
        <f t="shared" si="43"/>
        <v>0</v>
      </c>
      <c r="R130" s="98"/>
      <c r="S130" s="98">
        <f t="shared" si="43"/>
        <v>0</v>
      </c>
      <c r="T130" s="98"/>
      <c r="U130" s="98">
        <f t="shared" si="43"/>
        <v>0</v>
      </c>
      <c r="V130" s="98"/>
      <c r="W130" s="98"/>
      <c r="X130" s="98">
        <f t="shared" si="43"/>
        <v>0</v>
      </c>
    </row>
    <row r="131" spans="1:24" s="5" customFormat="1">
      <c r="A131" s="90">
        <v>4221</v>
      </c>
      <c r="B131" s="75" t="s">
        <v>93</v>
      </c>
      <c r="C131" s="97"/>
      <c r="D131" s="100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</row>
    <row r="132" spans="1:24" s="5" customFormat="1">
      <c r="A132" s="74">
        <v>4226</v>
      </c>
      <c r="B132" s="75" t="s">
        <v>94</v>
      </c>
      <c r="C132" s="97"/>
      <c r="D132" s="100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</row>
    <row r="133" spans="1:24" s="5" customFormat="1" ht="25.5">
      <c r="A133" s="80">
        <v>424</v>
      </c>
      <c r="B133" s="78" t="s">
        <v>92</v>
      </c>
      <c r="C133" s="96">
        <f t="shared" ref="C133:X133" si="44">C134</f>
        <v>0</v>
      </c>
      <c r="D133" s="99">
        <f t="shared" si="44"/>
        <v>7148.84</v>
      </c>
      <c r="E133" s="96">
        <f t="shared" si="44"/>
        <v>0</v>
      </c>
      <c r="F133" s="96"/>
      <c r="G133" s="96">
        <f t="shared" si="44"/>
        <v>0</v>
      </c>
      <c r="H133" s="96"/>
      <c r="I133" s="96">
        <f t="shared" si="44"/>
        <v>0</v>
      </c>
      <c r="J133" s="96"/>
      <c r="K133" s="96">
        <f t="shared" si="44"/>
        <v>0</v>
      </c>
      <c r="L133" s="96"/>
      <c r="M133" s="96">
        <f t="shared" si="44"/>
        <v>0</v>
      </c>
      <c r="N133" s="96"/>
      <c r="O133" s="96"/>
      <c r="P133" s="96">
        <f>SUM(D133)</f>
        <v>7148.84</v>
      </c>
      <c r="Q133" s="96">
        <f t="shared" si="44"/>
        <v>0</v>
      </c>
      <c r="R133" s="96"/>
      <c r="S133" s="96">
        <f t="shared" si="44"/>
        <v>0</v>
      </c>
      <c r="T133" s="96"/>
      <c r="U133" s="96">
        <f t="shared" si="44"/>
        <v>0</v>
      </c>
      <c r="V133" s="96"/>
      <c r="W133" s="96"/>
      <c r="X133" s="96">
        <f t="shared" si="44"/>
        <v>0</v>
      </c>
    </row>
    <row r="134" spans="1:24" s="5" customFormat="1">
      <c r="A134" s="88">
        <v>4241</v>
      </c>
      <c r="B134" s="89" t="s">
        <v>95</v>
      </c>
      <c r="C134" s="97"/>
      <c r="D134" s="100">
        <v>7148.84</v>
      </c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>
        <f>SUM(D134)</f>
        <v>7148.84</v>
      </c>
      <c r="Q134" s="96"/>
      <c r="R134" s="96"/>
      <c r="S134" s="96"/>
      <c r="T134" s="96"/>
      <c r="U134" s="96"/>
      <c r="V134" s="96"/>
      <c r="W134" s="96"/>
      <c r="X134" s="96"/>
    </row>
    <row r="135" spans="1:24" s="5" customFormat="1">
      <c r="A135" s="74"/>
      <c r="B135" s="78" t="s">
        <v>96</v>
      </c>
      <c r="C135" s="96">
        <f>SUM(C72,C123)</f>
        <v>512234.79000000004</v>
      </c>
      <c r="D135" s="99">
        <f>SUM(D72,D123)</f>
        <v>682452.00999999989</v>
      </c>
      <c r="E135" s="96">
        <f t="shared" ref="E135:X135" si="45">SUM(E72,E123)</f>
        <v>0</v>
      </c>
      <c r="F135" s="96"/>
      <c r="G135" s="96">
        <f t="shared" si="45"/>
        <v>0</v>
      </c>
      <c r="H135" s="96"/>
      <c r="I135" s="96">
        <f t="shared" si="45"/>
        <v>0</v>
      </c>
      <c r="J135" s="96"/>
      <c r="K135" s="96">
        <f t="shared" si="45"/>
        <v>0</v>
      </c>
      <c r="L135" s="96"/>
      <c r="M135" s="96">
        <f t="shared" si="45"/>
        <v>0</v>
      </c>
      <c r="N135" s="96"/>
      <c r="O135" s="96">
        <f t="shared" si="28"/>
        <v>512234.79000000004</v>
      </c>
      <c r="P135" s="96">
        <f>SUM(D135)</f>
        <v>682452.00999999989</v>
      </c>
      <c r="Q135" s="96">
        <f t="shared" si="45"/>
        <v>0</v>
      </c>
      <c r="R135" s="96"/>
      <c r="S135" s="96">
        <f t="shared" si="45"/>
        <v>0</v>
      </c>
      <c r="T135" s="96"/>
      <c r="U135" s="96">
        <f t="shared" si="45"/>
        <v>0</v>
      </c>
      <c r="V135" s="96"/>
      <c r="W135" s="96"/>
      <c r="X135" s="96">
        <f t="shared" si="45"/>
        <v>0</v>
      </c>
    </row>
    <row r="136" spans="1:24" s="5" customFormat="1">
      <c r="A136" s="93" t="s">
        <v>51</v>
      </c>
      <c r="B136" s="94" t="s">
        <v>38</v>
      </c>
      <c r="C136" s="187" t="s">
        <v>97</v>
      </c>
      <c r="D136" s="99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0"/>
      <c r="S136" s="100"/>
      <c r="T136" s="100"/>
      <c r="U136" s="100"/>
      <c r="V136" s="100"/>
      <c r="W136" s="100"/>
      <c r="X136" s="100"/>
    </row>
    <row r="137" spans="1:24" s="5" customFormat="1">
      <c r="A137" s="80">
        <v>3</v>
      </c>
      <c r="B137" s="78" t="s">
        <v>34</v>
      </c>
      <c r="C137" s="96">
        <f>SUM(G137,I137,S137)</f>
        <v>34408.53</v>
      </c>
      <c r="D137" s="187">
        <f>SUM(H137,J137,T137)</f>
        <v>14081.259999999998</v>
      </c>
      <c r="E137" s="96">
        <f t="shared" ref="E137:X137" si="46">SUM(E138,E149,E178)</f>
        <v>0</v>
      </c>
      <c r="F137" s="96"/>
      <c r="G137" s="96">
        <f t="shared" si="46"/>
        <v>3583.5299999999997</v>
      </c>
      <c r="H137" s="99">
        <f>SUM(H138,H149,H178)</f>
        <v>1176.7</v>
      </c>
      <c r="I137" s="96">
        <f t="shared" si="46"/>
        <v>30825</v>
      </c>
      <c r="J137" s="99">
        <f>SUM(J138,J149,J178)</f>
        <v>11131.919999999998</v>
      </c>
      <c r="K137" s="96">
        <f t="shared" si="46"/>
        <v>0</v>
      </c>
      <c r="L137" s="96"/>
      <c r="M137" s="96">
        <f t="shared" si="46"/>
        <v>0</v>
      </c>
      <c r="N137" s="96"/>
      <c r="O137" s="96">
        <f t="shared" si="46"/>
        <v>0</v>
      </c>
      <c r="P137" s="99">
        <f>SUM(P138,P149,P178)</f>
        <v>0</v>
      </c>
      <c r="Q137" s="96">
        <f t="shared" si="46"/>
        <v>0</v>
      </c>
      <c r="R137" s="96"/>
      <c r="S137" s="96">
        <f t="shared" si="46"/>
        <v>0</v>
      </c>
      <c r="T137" s="99">
        <f>SUM(T138,T149,T178)</f>
        <v>1772.6399999999999</v>
      </c>
      <c r="U137" s="96">
        <f t="shared" si="46"/>
        <v>0</v>
      </c>
      <c r="V137" s="96"/>
      <c r="W137" s="96"/>
      <c r="X137" s="96">
        <f t="shared" si="46"/>
        <v>0</v>
      </c>
    </row>
    <row r="138" spans="1:24" s="5" customFormat="1">
      <c r="A138" s="80">
        <v>31</v>
      </c>
      <c r="B138" s="78" t="s">
        <v>12</v>
      </c>
      <c r="C138" s="96">
        <f t="shared" ref="C138:C197" si="47">SUM(G138,I138,S138)</f>
        <v>0</v>
      </c>
      <c r="D138" s="187">
        <f t="shared" ref="D138:D197" si="48">SUM(H138,J138,T138)</f>
        <v>0</v>
      </c>
      <c r="E138" s="96">
        <f t="shared" ref="E138:X138" si="49">SUM(E139,E144,E146)</f>
        <v>0</v>
      </c>
      <c r="F138" s="96"/>
      <c r="G138" s="96">
        <f t="shared" si="49"/>
        <v>0</v>
      </c>
      <c r="H138" s="99">
        <f>SUM(H139,H144,H146)</f>
        <v>0</v>
      </c>
      <c r="I138" s="96">
        <f t="shared" si="49"/>
        <v>0</v>
      </c>
      <c r="J138" s="99">
        <f>SUM(J139,J144,J146)</f>
        <v>0</v>
      </c>
      <c r="K138" s="96">
        <f t="shared" si="49"/>
        <v>0</v>
      </c>
      <c r="L138" s="96"/>
      <c r="M138" s="96">
        <f t="shared" si="49"/>
        <v>0</v>
      </c>
      <c r="N138" s="96"/>
      <c r="O138" s="96">
        <f t="shared" si="49"/>
        <v>0</v>
      </c>
      <c r="P138" s="99">
        <f>SUM(P139,P144,P146)</f>
        <v>0</v>
      </c>
      <c r="Q138" s="96">
        <f t="shared" si="49"/>
        <v>0</v>
      </c>
      <c r="R138" s="96"/>
      <c r="S138" s="96">
        <f t="shared" si="49"/>
        <v>0</v>
      </c>
      <c r="T138" s="99">
        <f>SUM(T139,T144,T146)</f>
        <v>0</v>
      </c>
      <c r="U138" s="96">
        <f t="shared" si="49"/>
        <v>0</v>
      </c>
      <c r="V138" s="96"/>
      <c r="W138" s="96"/>
      <c r="X138" s="96">
        <f t="shared" si="49"/>
        <v>0</v>
      </c>
    </row>
    <row r="139" spans="1:24" s="5" customFormat="1">
      <c r="A139" s="85">
        <v>311</v>
      </c>
      <c r="B139" s="86" t="s">
        <v>13</v>
      </c>
      <c r="C139" s="96">
        <f t="shared" si="47"/>
        <v>0</v>
      </c>
      <c r="D139" s="187">
        <f t="shared" si="48"/>
        <v>0</v>
      </c>
      <c r="E139" s="96">
        <f t="shared" ref="E139:X139" si="50">SUM(E140,E141,E142,E143)</f>
        <v>0</v>
      </c>
      <c r="F139" s="96"/>
      <c r="G139" s="96">
        <f t="shared" si="50"/>
        <v>0</v>
      </c>
      <c r="H139" s="99">
        <f>SUM(H140,H141,H142,H143)</f>
        <v>0</v>
      </c>
      <c r="I139" s="96">
        <f t="shared" si="50"/>
        <v>0</v>
      </c>
      <c r="J139" s="99">
        <f>SUM(J140,J141,J142,J143)</f>
        <v>0</v>
      </c>
      <c r="K139" s="96">
        <f t="shared" si="50"/>
        <v>0</v>
      </c>
      <c r="L139" s="96"/>
      <c r="M139" s="96">
        <f t="shared" si="50"/>
        <v>0</v>
      </c>
      <c r="N139" s="96"/>
      <c r="O139" s="96">
        <f t="shared" si="50"/>
        <v>0</v>
      </c>
      <c r="P139" s="99">
        <f>SUM(P140,P141,P142,P143)</f>
        <v>0</v>
      </c>
      <c r="Q139" s="96">
        <f t="shared" si="50"/>
        <v>0</v>
      </c>
      <c r="R139" s="96"/>
      <c r="S139" s="96">
        <f t="shared" si="50"/>
        <v>0</v>
      </c>
      <c r="T139" s="99">
        <f>SUM(T140,T141,T142,T143)</f>
        <v>0</v>
      </c>
      <c r="U139" s="96">
        <f t="shared" si="50"/>
        <v>0</v>
      </c>
      <c r="V139" s="96"/>
      <c r="W139" s="96"/>
      <c r="X139" s="96">
        <f t="shared" si="50"/>
        <v>0</v>
      </c>
    </row>
    <row r="140" spans="1:24" s="5" customFormat="1">
      <c r="A140" s="74">
        <v>3111</v>
      </c>
      <c r="B140" s="75" t="s">
        <v>52</v>
      </c>
      <c r="C140" s="96">
        <f t="shared" si="47"/>
        <v>0</v>
      </c>
      <c r="D140" s="187">
        <f t="shared" si="48"/>
        <v>0</v>
      </c>
      <c r="E140" s="97"/>
      <c r="F140" s="97"/>
      <c r="G140" s="97"/>
      <c r="H140" s="100"/>
      <c r="I140" s="97"/>
      <c r="J140" s="100"/>
      <c r="K140" s="97"/>
      <c r="L140" s="97"/>
      <c r="M140" s="97"/>
      <c r="N140" s="97"/>
      <c r="O140" s="97"/>
      <c r="P140" s="100"/>
      <c r="Q140" s="97"/>
      <c r="R140" s="97"/>
      <c r="S140" s="97"/>
      <c r="T140" s="100"/>
      <c r="U140" s="97"/>
      <c r="V140" s="97"/>
      <c r="W140" s="97"/>
      <c r="X140" s="97"/>
    </row>
    <row r="141" spans="1:24" s="5" customFormat="1">
      <c r="A141" s="74">
        <v>3112</v>
      </c>
      <c r="B141" s="75" t="s">
        <v>53</v>
      </c>
      <c r="C141" s="96">
        <f t="shared" si="47"/>
        <v>0</v>
      </c>
      <c r="D141" s="187">
        <f t="shared" si="48"/>
        <v>0</v>
      </c>
      <c r="E141" s="97"/>
      <c r="F141" s="97"/>
      <c r="G141" s="97"/>
      <c r="H141" s="100"/>
      <c r="I141" s="97"/>
      <c r="J141" s="100"/>
      <c r="K141" s="97"/>
      <c r="L141" s="97"/>
      <c r="M141" s="97"/>
      <c r="N141" s="97"/>
      <c r="O141" s="97"/>
      <c r="P141" s="100"/>
      <c r="Q141" s="97"/>
      <c r="R141" s="97"/>
      <c r="S141" s="97"/>
      <c r="T141" s="100"/>
      <c r="U141" s="97"/>
      <c r="V141" s="97"/>
      <c r="W141" s="97"/>
      <c r="X141" s="97"/>
    </row>
    <row r="142" spans="1:24" s="5" customFormat="1">
      <c r="A142" s="74">
        <v>3113</v>
      </c>
      <c r="B142" s="75" t="s">
        <v>54</v>
      </c>
      <c r="C142" s="96">
        <f t="shared" si="47"/>
        <v>0</v>
      </c>
      <c r="D142" s="187">
        <f t="shared" si="48"/>
        <v>0</v>
      </c>
      <c r="E142" s="97"/>
      <c r="F142" s="97"/>
      <c r="G142" s="97"/>
      <c r="H142" s="100"/>
      <c r="I142" s="97"/>
      <c r="J142" s="100"/>
      <c r="K142" s="97"/>
      <c r="L142" s="97"/>
      <c r="M142" s="97"/>
      <c r="N142" s="97"/>
      <c r="O142" s="97"/>
      <c r="P142" s="100"/>
      <c r="Q142" s="97"/>
      <c r="R142" s="97"/>
      <c r="S142" s="97"/>
      <c r="T142" s="100"/>
      <c r="U142" s="97"/>
      <c r="V142" s="97"/>
      <c r="W142" s="97"/>
      <c r="X142" s="97"/>
    </row>
    <row r="143" spans="1:24" s="5" customFormat="1">
      <c r="A143" s="74">
        <v>3114</v>
      </c>
      <c r="B143" s="75" t="s">
        <v>55</v>
      </c>
      <c r="C143" s="96">
        <f t="shared" si="47"/>
        <v>0</v>
      </c>
      <c r="D143" s="187">
        <f t="shared" si="48"/>
        <v>0</v>
      </c>
      <c r="E143" s="97"/>
      <c r="F143" s="97"/>
      <c r="G143" s="97"/>
      <c r="H143" s="100"/>
      <c r="I143" s="97"/>
      <c r="J143" s="100"/>
      <c r="K143" s="97"/>
      <c r="L143" s="97"/>
      <c r="M143" s="97"/>
      <c r="N143" s="97"/>
      <c r="O143" s="97"/>
      <c r="P143" s="100"/>
      <c r="Q143" s="97"/>
      <c r="R143" s="97"/>
      <c r="S143" s="97"/>
      <c r="T143" s="100"/>
      <c r="U143" s="97"/>
      <c r="V143" s="97"/>
      <c r="W143" s="97"/>
      <c r="X143" s="97"/>
    </row>
    <row r="144" spans="1:24" s="5" customFormat="1">
      <c r="A144" s="85">
        <v>312</v>
      </c>
      <c r="B144" s="86" t="s">
        <v>14</v>
      </c>
      <c r="C144" s="96">
        <f t="shared" si="47"/>
        <v>0</v>
      </c>
      <c r="D144" s="187">
        <f t="shared" si="48"/>
        <v>0</v>
      </c>
      <c r="E144" s="96">
        <f t="shared" ref="E144:X144" si="51">SUM(E145)</f>
        <v>0</v>
      </c>
      <c r="F144" s="96"/>
      <c r="G144" s="96">
        <f t="shared" si="51"/>
        <v>0</v>
      </c>
      <c r="H144" s="99">
        <f t="shared" si="51"/>
        <v>0</v>
      </c>
      <c r="I144" s="96">
        <f t="shared" si="51"/>
        <v>0</v>
      </c>
      <c r="J144" s="99">
        <f t="shared" si="51"/>
        <v>0</v>
      </c>
      <c r="K144" s="96">
        <f t="shared" si="51"/>
        <v>0</v>
      </c>
      <c r="L144" s="96"/>
      <c r="M144" s="96">
        <f t="shared" si="51"/>
        <v>0</v>
      </c>
      <c r="N144" s="96"/>
      <c r="O144" s="96">
        <f t="shared" si="51"/>
        <v>0</v>
      </c>
      <c r="P144" s="99">
        <f t="shared" si="51"/>
        <v>0</v>
      </c>
      <c r="Q144" s="96">
        <f t="shared" si="51"/>
        <v>0</v>
      </c>
      <c r="R144" s="96"/>
      <c r="S144" s="96">
        <f t="shared" si="51"/>
        <v>0</v>
      </c>
      <c r="T144" s="99">
        <f t="shared" si="51"/>
        <v>0</v>
      </c>
      <c r="U144" s="96">
        <f t="shared" si="51"/>
        <v>0</v>
      </c>
      <c r="V144" s="96"/>
      <c r="W144" s="96"/>
      <c r="X144" s="96">
        <f t="shared" si="51"/>
        <v>0</v>
      </c>
    </row>
    <row r="145" spans="1:24" s="5" customFormat="1">
      <c r="A145" s="74">
        <v>3121</v>
      </c>
      <c r="B145" s="75" t="s">
        <v>14</v>
      </c>
      <c r="C145" s="96">
        <f t="shared" si="47"/>
        <v>0</v>
      </c>
      <c r="D145" s="187">
        <f t="shared" si="48"/>
        <v>0</v>
      </c>
      <c r="E145" s="97"/>
      <c r="F145" s="97"/>
      <c r="G145" s="97"/>
      <c r="H145" s="100"/>
      <c r="I145" s="97"/>
      <c r="J145" s="100"/>
      <c r="K145" s="97"/>
      <c r="L145" s="97"/>
      <c r="M145" s="97"/>
      <c r="N145" s="97"/>
      <c r="O145" s="97"/>
      <c r="P145" s="100"/>
      <c r="Q145" s="97"/>
      <c r="R145" s="97"/>
      <c r="S145" s="97"/>
      <c r="T145" s="100"/>
      <c r="U145" s="97"/>
      <c r="V145" s="97"/>
      <c r="W145" s="97"/>
      <c r="X145" s="97"/>
    </row>
    <row r="146" spans="1:24" s="5" customFormat="1">
      <c r="A146" s="85">
        <v>313</v>
      </c>
      <c r="B146" s="75" t="s">
        <v>15</v>
      </c>
      <c r="C146" s="96">
        <f t="shared" si="47"/>
        <v>0</v>
      </c>
      <c r="D146" s="187">
        <f t="shared" si="48"/>
        <v>0</v>
      </c>
      <c r="E146" s="96">
        <f t="shared" ref="E146:X146" si="52">SUM(E147,E148,)</f>
        <v>0</v>
      </c>
      <c r="F146" s="96"/>
      <c r="G146" s="96">
        <f t="shared" si="52"/>
        <v>0</v>
      </c>
      <c r="H146" s="99">
        <f>SUM(H147,H148,)</f>
        <v>0</v>
      </c>
      <c r="I146" s="96">
        <f t="shared" si="52"/>
        <v>0</v>
      </c>
      <c r="J146" s="99">
        <f>SUM(J147,J148,)</f>
        <v>0</v>
      </c>
      <c r="K146" s="96">
        <f t="shared" si="52"/>
        <v>0</v>
      </c>
      <c r="L146" s="96"/>
      <c r="M146" s="96">
        <f t="shared" si="52"/>
        <v>0</v>
      </c>
      <c r="N146" s="96"/>
      <c r="O146" s="96">
        <f t="shared" si="52"/>
        <v>0</v>
      </c>
      <c r="P146" s="99">
        <f>SUM(P147,P148,)</f>
        <v>0</v>
      </c>
      <c r="Q146" s="96">
        <f t="shared" si="52"/>
        <v>0</v>
      </c>
      <c r="R146" s="96"/>
      <c r="S146" s="96">
        <f t="shared" si="52"/>
        <v>0</v>
      </c>
      <c r="T146" s="99">
        <f>SUM(T147,T148,)</f>
        <v>0</v>
      </c>
      <c r="U146" s="96">
        <f t="shared" si="52"/>
        <v>0</v>
      </c>
      <c r="V146" s="96"/>
      <c r="W146" s="96"/>
      <c r="X146" s="96">
        <f t="shared" si="52"/>
        <v>0</v>
      </c>
    </row>
    <row r="147" spans="1:24" s="5" customFormat="1" ht="25.5">
      <c r="A147" s="74">
        <v>3131</v>
      </c>
      <c r="B147" s="75" t="s">
        <v>56</v>
      </c>
      <c r="C147" s="96">
        <f t="shared" si="47"/>
        <v>0</v>
      </c>
      <c r="D147" s="187">
        <f t="shared" si="48"/>
        <v>0</v>
      </c>
      <c r="E147" s="97"/>
      <c r="F147" s="97"/>
      <c r="G147" s="97"/>
      <c r="H147" s="100"/>
      <c r="I147" s="97"/>
      <c r="J147" s="100"/>
      <c r="K147" s="97"/>
      <c r="L147" s="97"/>
      <c r="M147" s="97"/>
      <c r="N147" s="97"/>
      <c r="O147" s="97"/>
      <c r="P147" s="100"/>
      <c r="Q147" s="97"/>
      <c r="R147" s="97"/>
      <c r="S147" s="97"/>
      <c r="T147" s="100"/>
      <c r="U147" s="97"/>
      <c r="V147" s="97"/>
      <c r="W147" s="97"/>
      <c r="X147" s="97"/>
    </row>
    <row r="148" spans="1:24" s="5" customFormat="1" ht="25.5">
      <c r="A148" s="74">
        <v>3132</v>
      </c>
      <c r="B148" s="75" t="s">
        <v>57</v>
      </c>
      <c r="C148" s="96">
        <f t="shared" si="47"/>
        <v>0</v>
      </c>
      <c r="D148" s="187">
        <f t="shared" si="48"/>
        <v>0</v>
      </c>
      <c r="E148" s="97"/>
      <c r="F148" s="97"/>
      <c r="G148" s="97"/>
      <c r="H148" s="100"/>
      <c r="I148" s="97"/>
      <c r="J148" s="100"/>
      <c r="K148" s="97"/>
      <c r="L148" s="97"/>
      <c r="M148" s="97"/>
      <c r="N148" s="97"/>
      <c r="O148" s="97"/>
      <c r="P148" s="100"/>
      <c r="Q148" s="97"/>
      <c r="R148" s="97"/>
      <c r="S148" s="97"/>
      <c r="T148" s="100"/>
      <c r="U148" s="97"/>
      <c r="V148" s="97"/>
      <c r="W148" s="97"/>
      <c r="X148" s="97"/>
    </row>
    <row r="149" spans="1:24" s="5" customFormat="1">
      <c r="A149" s="80">
        <v>32</v>
      </c>
      <c r="B149" s="78" t="s">
        <v>16</v>
      </c>
      <c r="C149" s="96">
        <f t="shared" si="47"/>
        <v>34368.71</v>
      </c>
      <c r="D149" s="187">
        <f t="shared" si="48"/>
        <v>14081.259999999998</v>
      </c>
      <c r="E149" s="96">
        <f t="shared" ref="E149:X149" si="53">SUM(E150,E155,E163,E173)</f>
        <v>0</v>
      </c>
      <c r="F149" s="96"/>
      <c r="G149" s="96">
        <f t="shared" si="53"/>
        <v>3543.7099999999996</v>
      </c>
      <c r="H149" s="99">
        <f>SUM(H150,H155,H163,H173)</f>
        <v>1176.7</v>
      </c>
      <c r="I149" s="193">
        <v>30825</v>
      </c>
      <c r="J149" s="99">
        <f>SUM(J150,J155,J163,J173)</f>
        <v>11131.919999999998</v>
      </c>
      <c r="K149" s="96">
        <f t="shared" si="53"/>
        <v>0</v>
      </c>
      <c r="L149" s="96"/>
      <c r="M149" s="96">
        <f t="shared" si="53"/>
        <v>0</v>
      </c>
      <c r="N149" s="96"/>
      <c r="O149" s="96">
        <f t="shared" si="53"/>
        <v>0</v>
      </c>
      <c r="P149" s="99">
        <f>SUM(P150,P155,P163,P173)</f>
        <v>0</v>
      </c>
      <c r="Q149" s="96">
        <f t="shared" si="53"/>
        <v>0</v>
      </c>
      <c r="R149" s="96"/>
      <c r="S149" s="96">
        <f t="shared" si="53"/>
        <v>0</v>
      </c>
      <c r="T149" s="99">
        <f>SUM(T150,T155,T163,T173)</f>
        <v>1772.6399999999999</v>
      </c>
      <c r="U149" s="96">
        <f t="shared" si="53"/>
        <v>0</v>
      </c>
      <c r="V149" s="96"/>
      <c r="W149" s="96"/>
      <c r="X149" s="96">
        <f t="shared" si="53"/>
        <v>0</v>
      </c>
    </row>
    <row r="150" spans="1:24" s="5" customFormat="1" ht="25.5">
      <c r="A150" s="85">
        <v>321</v>
      </c>
      <c r="B150" s="86" t="s">
        <v>17</v>
      </c>
      <c r="C150" s="96">
        <f t="shared" si="47"/>
        <v>398.17</v>
      </c>
      <c r="D150" s="187">
        <f>SUM(H150,J150,T150)</f>
        <v>1097.42</v>
      </c>
      <c r="E150" s="96">
        <f t="shared" ref="E150:X150" si="54">SUM(E151,E152,E153,E154)</f>
        <v>0</v>
      </c>
      <c r="F150" s="96"/>
      <c r="G150" s="96">
        <f t="shared" si="54"/>
        <v>398.17</v>
      </c>
      <c r="H150" s="99">
        <f>SUM(H151,H152,H153,H154)</f>
        <v>399.27</v>
      </c>
      <c r="I150" s="96">
        <f t="shared" si="54"/>
        <v>0</v>
      </c>
      <c r="J150" s="99">
        <f>SUM(J151,J152,J153,J154)</f>
        <v>73</v>
      </c>
      <c r="K150" s="96">
        <f t="shared" si="54"/>
        <v>0</v>
      </c>
      <c r="L150" s="96"/>
      <c r="M150" s="96">
        <f t="shared" si="54"/>
        <v>0</v>
      </c>
      <c r="N150" s="96"/>
      <c r="O150" s="96">
        <f t="shared" si="54"/>
        <v>0</v>
      </c>
      <c r="P150" s="99">
        <f>SUM(P151,P152,P153,P154)</f>
        <v>0</v>
      </c>
      <c r="Q150" s="96">
        <f t="shared" si="54"/>
        <v>0</v>
      </c>
      <c r="R150" s="96"/>
      <c r="S150" s="96">
        <f t="shared" si="54"/>
        <v>0</v>
      </c>
      <c r="T150" s="99">
        <f>SUM(T151,T152,T153,T154)</f>
        <v>625.15</v>
      </c>
      <c r="U150" s="96">
        <f t="shared" si="54"/>
        <v>0</v>
      </c>
      <c r="V150" s="96"/>
      <c r="W150" s="96"/>
      <c r="X150" s="96">
        <f t="shared" si="54"/>
        <v>0</v>
      </c>
    </row>
    <row r="151" spans="1:24" s="5" customFormat="1">
      <c r="A151" s="74">
        <v>3211</v>
      </c>
      <c r="B151" s="75" t="s">
        <v>58</v>
      </c>
      <c r="C151" s="96">
        <f t="shared" si="47"/>
        <v>398.17</v>
      </c>
      <c r="D151" s="187">
        <f t="shared" si="48"/>
        <v>1024.42</v>
      </c>
      <c r="E151" s="97"/>
      <c r="F151" s="97"/>
      <c r="G151" s="97">
        <v>398.17</v>
      </c>
      <c r="H151" s="100">
        <v>399.27</v>
      </c>
      <c r="I151" s="97"/>
      <c r="J151" s="100"/>
      <c r="K151" s="97"/>
      <c r="L151" s="97"/>
      <c r="M151" s="97"/>
      <c r="N151" s="97"/>
      <c r="O151" s="97"/>
      <c r="P151" s="100"/>
      <c r="Q151" s="97"/>
      <c r="R151" s="97"/>
      <c r="S151" s="97"/>
      <c r="T151" s="186">
        <v>625.15</v>
      </c>
      <c r="U151" s="97"/>
      <c r="V151" s="97"/>
      <c r="W151" s="97"/>
      <c r="X151" s="97"/>
    </row>
    <row r="152" spans="1:24" s="5" customFormat="1" ht="25.5">
      <c r="A152" s="74">
        <v>3212</v>
      </c>
      <c r="B152" s="75" t="s">
        <v>59</v>
      </c>
      <c r="C152" s="96">
        <f t="shared" si="47"/>
        <v>0</v>
      </c>
      <c r="D152" s="187">
        <f t="shared" si="48"/>
        <v>0</v>
      </c>
      <c r="E152" s="97"/>
      <c r="F152" s="97"/>
      <c r="G152" s="97"/>
      <c r="H152" s="100"/>
      <c r="I152" s="97"/>
      <c r="J152" s="100"/>
      <c r="K152" s="97"/>
      <c r="L152" s="97"/>
      <c r="M152" s="97"/>
      <c r="N152" s="97"/>
      <c r="O152" s="97"/>
      <c r="P152" s="100"/>
      <c r="Q152" s="97"/>
      <c r="R152" s="97"/>
      <c r="S152" s="97"/>
      <c r="T152" s="100"/>
      <c r="U152" s="97"/>
      <c r="V152" s="97"/>
      <c r="W152" s="97"/>
      <c r="X152" s="97"/>
    </row>
    <row r="153" spans="1:24" s="5" customFormat="1">
      <c r="A153" s="74">
        <v>3213</v>
      </c>
      <c r="B153" s="75" t="s">
        <v>60</v>
      </c>
      <c r="C153" s="96">
        <f t="shared" si="47"/>
        <v>0</v>
      </c>
      <c r="D153" s="187">
        <f t="shared" si="48"/>
        <v>73</v>
      </c>
      <c r="E153" s="97"/>
      <c r="F153" s="97"/>
      <c r="G153" s="97"/>
      <c r="H153" s="100"/>
      <c r="I153" s="97"/>
      <c r="J153" s="100">
        <v>73</v>
      </c>
      <c r="K153" s="97"/>
      <c r="L153" s="97"/>
      <c r="M153" s="97"/>
      <c r="N153" s="97"/>
      <c r="O153" s="97"/>
      <c r="P153" s="100"/>
      <c r="Q153" s="97"/>
      <c r="R153" s="97"/>
      <c r="S153" s="97"/>
      <c r="T153" s="100"/>
      <c r="U153" s="97"/>
      <c r="V153" s="97"/>
      <c r="W153" s="97"/>
      <c r="X153" s="97"/>
    </row>
    <row r="154" spans="1:24" s="5" customFormat="1" ht="25.5">
      <c r="A154" s="74">
        <v>3214</v>
      </c>
      <c r="B154" s="75" t="s">
        <v>61</v>
      </c>
      <c r="C154" s="96">
        <f t="shared" si="47"/>
        <v>0</v>
      </c>
      <c r="D154" s="187">
        <f t="shared" si="48"/>
        <v>0</v>
      </c>
      <c r="E154" s="97"/>
      <c r="F154" s="97"/>
      <c r="G154" s="97"/>
      <c r="H154" s="100"/>
      <c r="I154" s="97"/>
      <c r="J154" s="100"/>
      <c r="K154" s="97"/>
      <c r="L154" s="97"/>
      <c r="M154" s="97"/>
      <c r="N154" s="97"/>
      <c r="O154" s="97"/>
      <c r="P154" s="100"/>
      <c r="Q154" s="97"/>
      <c r="R154" s="97"/>
      <c r="S154" s="97"/>
      <c r="T154" s="100"/>
      <c r="U154" s="97"/>
      <c r="V154" s="97"/>
      <c r="W154" s="97"/>
      <c r="X154" s="97"/>
    </row>
    <row r="155" spans="1:24" s="5" customFormat="1">
      <c r="A155" s="80">
        <v>322</v>
      </c>
      <c r="B155" s="78" t="s">
        <v>18</v>
      </c>
      <c r="C155" s="96">
        <f t="shared" si="47"/>
        <v>25561.759999999998</v>
      </c>
      <c r="D155" s="187">
        <f t="shared" si="48"/>
        <v>1455.97</v>
      </c>
      <c r="E155" s="96">
        <f t="shared" ref="E155:X155" si="55">SUM(E156,E157,E158,E159,E160,E161,E162)</f>
        <v>0</v>
      </c>
      <c r="F155" s="96"/>
      <c r="G155" s="96">
        <f t="shared" si="55"/>
        <v>1884.6699999999998</v>
      </c>
      <c r="H155" s="99">
        <f t="shared" si="55"/>
        <v>102.69</v>
      </c>
      <c r="I155" s="96">
        <f t="shared" si="55"/>
        <v>23677.09</v>
      </c>
      <c r="J155" s="99">
        <f t="shared" si="55"/>
        <v>655.79</v>
      </c>
      <c r="K155" s="96">
        <f t="shared" si="55"/>
        <v>0</v>
      </c>
      <c r="L155" s="96"/>
      <c r="M155" s="96">
        <f t="shared" si="55"/>
        <v>0</v>
      </c>
      <c r="N155" s="96"/>
      <c r="O155" s="96">
        <f t="shared" si="55"/>
        <v>0</v>
      </c>
      <c r="P155" s="99">
        <f>SUM(P156,P157,P158,P159,P160,P161,P162)</f>
        <v>0</v>
      </c>
      <c r="Q155" s="96">
        <f t="shared" si="55"/>
        <v>0</v>
      </c>
      <c r="R155" s="96"/>
      <c r="S155" s="96">
        <f t="shared" si="55"/>
        <v>0</v>
      </c>
      <c r="T155" s="99">
        <f>SUM(T156,T157,T158,T159,T160,T161,T162)</f>
        <v>697.49</v>
      </c>
      <c r="U155" s="96">
        <f t="shared" si="55"/>
        <v>0</v>
      </c>
      <c r="V155" s="96"/>
      <c r="W155" s="96"/>
      <c r="X155" s="96">
        <f t="shared" si="55"/>
        <v>0</v>
      </c>
    </row>
    <row r="156" spans="1:24" s="5" customFormat="1" ht="25.5">
      <c r="A156" s="74">
        <v>3221</v>
      </c>
      <c r="B156" s="75" t="s">
        <v>62</v>
      </c>
      <c r="C156" s="96">
        <f t="shared" si="47"/>
        <v>628.17999999999995</v>
      </c>
      <c r="D156" s="187">
        <f t="shared" si="48"/>
        <v>485.69</v>
      </c>
      <c r="E156" s="97"/>
      <c r="F156" s="97"/>
      <c r="G156" s="97">
        <v>628.17999999999995</v>
      </c>
      <c r="H156" s="100">
        <v>57.69</v>
      </c>
      <c r="I156" s="97"/>
      <c r="J156" s="100">
        <v>228</v>
      </c>
      <c r="K156" s="97"/>
      <c r="L156" s="97"/>
      <c r="M156" s="97"/>
      <c r="N156" s="97"/>
      <c r="O156" s="97"/>
      <c r="P156" s="100"/>
      <c r="Q156" s="97"/>
      <c r="R156" s="97"/>
      <c r="S156" s="97"/>
      <c r="T156" s="100">
        <v>200</v>
      </c>
      <c r="U156" s="97"/>
      <c r="V156" s="97"/>
      <c r="W156" s="97"/>
      <c r="X156" s="97"/>
    </row>
    <row r="157" spans="1:24" s="5" customFormat="1">
      <c r="A157" s="74">
        <v>3222</v>
      </c>
      <c r="B157" s="75" t="s">
        <v>63</v>
      </c>
      <c r="C157" s="96">
        <f t="shared" si="47"/>
        <v>24207.98</v>
      </c>
      <c r="D157" s="187">
        <f t="shared" si="48"/>
        <v>432</v>
      </c>
      <c r="E157" s="97"/>
      <c r="F157" s="97"/>
      <c r="G157" s="188">
        <v>530.89</v>
      </c>
      <c r="H157" s="100">
        <v>45</v>
      </c>
      <c r="I157" s="97">
        <v>23677.09</v>
      </c>
      <c r="J157" s="100">
        <v>387</v>
      </c>
      <c r="K157" s="97"/>
      <c r="L157" s="97"/>
      <c r="M157" s="97"/>
      <c r="N157" s="97"/>
      <c r="O157" s="97"/>
      <c r="P157" s="100"/>
      <c r="Q157" s="97"/>
      <c r="R157" s="97"/>
      <c r="S157" s="97"/>
      <c r="T157" s="100"/>
      <c r="U157" s="97"/>
      <c r="V157" s="97"/>
      <c r="W157" s="97"/>
      <c r="X157" s="97"/>
    </row>
    <row r="158" spans="1:24" s="5" customFormat="1">
      <c r="A158" s="74">
        <v>3223</v>
      </c>
      <c r="B158" s="75" t="s">
        <v>64</v>
      </c>
      <c r="C158" s="96">
        <f t="shared" si="47"/>
        <v>0</v>
      </c>
      <c r="D158" s="187">
        <f t="shared" si="48"/>
        <v>0</v>
      </c>
      <c r="E158" s="97"/>
      <c r="F158" s="97"/>
      <c r="G158" s="97"/>
      <c r="H158" s="100"/>
      <c r="I158" s="97"/>
      <c r="J158" s="100"/>
      <c r="K158" s="97"/>
      <c r="L158" s="97"/>
      <c r="M158" s="97"/>
      <c r="N158" s="97"/>
      <c r="O158" s="97"/>
      <c r="P158" s="100"/>
      <c r="Q158" s="97"/>
      <c r="R158" s="97"/>
      <c r="S158" s="97"/>
      <c r="T158" s="100"/>
      <c r="U158" s="97"/>
      <c r="V158" s="97"/>
      <c r="W158" s="97"/>
      <c r="X158" s="97"/>
    </row>
    <row r="159" spans="1:24" s="5" customFormat="1" ht="25.5">
      <c r="A159" s="74">
        <v>3224</v>
      </c>
      <c r="B159" s="75" t="s">
        <v>65</v>
      </c>
      <c r="C159" s="96">
        <f t="shared" si="47"/>
        <v>331.81</v>
      </c>
      <c r="D159" s="187">
        <f t="shared" si="48"/>
        <v>0</v>
      </c>
      <c r="E159" s="97"/>
      <c r="F159" s="97"/>
      <c r="G159" s="97">
        <v>331.81</v>
      </c>
      <c r="H159" s="100"/>
      <c r="I159" s="97"/>
      <c r="J159" s="100"/>
      <c r="K159" s="97"/>
      <c r="L159" s="97"/>
      <c r="M159" s="97"/>
      <c r="N159" s="97"/>
      <c r="O159" s="97"/>
      <c r="P159" s="100"/>
      <c r="Q159" s="97"/>
      <c r="R159" s="97"/>
      <c r="S159" s="97"/>
      <c r="T159" s="100"/>
      <c r="U159" s="97"/>
      <c r="V159" s="97"/>
      <c r="W159" s="97"/>
      <c r="X159" s="97"/>
    </row>
    <row r="160" spans="1:24" s="5" customFormat="1">
      <c r="A160" s="74">
        <v>3225</v>
      </c>
      <c r="B160" s="75" t="s">
        <v>66</v>
      </c>
      <c r="C160" s="96">
        <f t="shared" si="47"/>
        <v>393.79</v>
      </c>
      <c r="D160" s="187">
        <f t="shared" si="48"/>
        <v>538.28</v>
      </c>
      <c r="E160" s="97"/>
      <c r="F160" s="97"/>
      <c r="G160" s="97">
        <v>393.79</v>
      </c>
      <c r="H160" s="100"/>
      <c r="I160" s="97"/>
      <c r="J160" s="100">
        <v>40.79</v>
      </c>
      <c r="K160" s="97"/>
      <c r="L160" s="97"/>
      <c r="M160" s="97"/>
      <c r="N160" s="97"/>
      <c r="O160" s="97"/>
      <c r="P160" s="100"/>
      <c r="Q160" s="97"/>
      <c r="R160" s="97"/>
      <c r="S160" s="97"/>
      <c r="T160" s="100">
        <v>497.49</v>
      </c>
      <c r="U160" s="97"/>
      <c r="V160" s="97"/>
      <c r="W160" s="97"/>
      <c r="X160" s="97"/>
    </row>
    <row r="161" spans="1:24" s="5" customFormat="1" ht="25.5">
      <c r="A161" s="74">
        <v>3226</v>
      </c>
      <c r="B161" s="75" t="s">
        <v>67</v>
      </c>
      <c r="C161" s="96">
        <f t="shared" si="47"/>
        <v>0</v>
      </c>
      <c r="D161" s="187">
        <f t="shared" si="48"/>
        <v>0</v>
      </c>
      <c r="E161" s="97"/>
      <c r="F161" s="97"/>
      <c r="G161" s="97"/>
      <c r="H161" s="100"/>
      <c r="I161" s="97"/>
      <c r="J161" s="100"/>
      <c r="K161" s="97"/>
      <c r="L161" s="97"/>
      <c r="M161" s="97"/>
      <c r="N161" s="97"/>
      <c r="O161" s="97"/>
      <c r="P161" s="100"/>
      <c r="Q161" s="97"/>
      <c r="R161" s="97"/>
      <c r="S161" s="97"/>
      <c r="T161" s="100"/>
      <c r="U161" s="97"/>
      <c r="V161" s="97"/>
      <c r="W161" s="97"/>
      <c r="X161" s="97"/>
    </row>
    <row r="162" spans="1:24" s="5" customFormat="1" ht="25.5">
      <c r="A162" s="74">
        <v>3227</v>
      </c>
      <c r="B162" s="75" t="s">
        <v>68</v>
      </c>
      <c r="C162" s="96">
        <f t="shared" si="47"/>
        <v>0</v>
      </c>
      <c r="D162" s="187">
        <f t="shared" si="48"/>
        <v>0</v>
      </c>
      <c r="E162" s="97"/>
      <c r="F162" s="97"/>
      <c r="G162" s="97"/>
      <c r="H162" s="100"/>
      <c r="I162" s="97"/>
      <c r="J162" s="100"/>
      <c r="K162" s="97"/>
      <c r="L162" s="97"/>
      <c r="M162" s="97"/>
      <c r="N162" s="97"/>
      <c r="O162" s="97"/>
      <c r="P162" s="100"/>
      <c r="Q162" s="97"/>
      <c r="R162" s="97"/>
      <c r="S162" s="97"/>
      <c r="T162" s="100"/>
      <c r="U162" s="97"/>
      <c r="V162" s="97"/>
      <c r="W162" s="97"/>
      <c r="X162" s="97"/>
    </row>
    <row r="163" spans="1:24" s="5" customFormat="1">
      <c r="A163" s="85">
        <v>323</v>
      </c>
      <c r="B163" s="86" t="s">
        <v>19</v>
      </c>
      <c r="C163" s="96">
        <f t="shared" si="47"/>
        <v>6901.59</v>
      </c>
      <c r="D163" s="187">
        <f t="shared" si="48"/>
        <v>10310.58</v>
      </c>
      <c r="E163" s="96">
        <f t="shared" ref="E163:X163" si="56">SUM(E164,E165,E166,E167,E168,E169,E170,E171,E172)</f>
        <v>0</v>
      </c>
      <c r="F163" s="96"/>
      <c r="G163" s="96">
        <f t="shared" si="56"/>
        <v>265.45</v>
      </c>
      <c r="H163" s="99">
        <f t="shared" si="56"/>
        <v>265.45</v>
      </c>
      <c r="I163" s="96">
        <f t="shared" si="56"/>
        <v>6636.14</v>
      </c>
      <c r="J163" s="99">
        <f t="shared" si="56"/>
        <v>9595.1299999999992</v>
      </c>
      <c r="K163" s="96">
        <f t="shared" si="56"/>
        <v>0</v>
      </c>
      <c r="L163" s="96"/>
      <c r="M163" s="96">
        <f t="shared" si="56"/>
        <v>0</v>
      </c>
      <c r="N163" s="96"/>
      <c r="O163" s="96">
        <f t="shared" si="56"/>
        <v>0</v>
      </c>
      <c r="P163" s="99">
        <f>SUM(P164,P165,P166,P167,P168,P169,P170,P171,P172)</f>
        <v>0</v>
      </c>
      <c r="Q163" s="96">
        <f t="shared" si="56"/>
        <v>0</v>
      </c>
      <c r="R163" s="96"/>
      <c r="S163" s="96">
        <f t="shared" si="56"/>
        <v>0</v>
      </c>
      <c r="T163" s="99">
        <f>SUM(T164,T165,T166,T167,T168,T169,T170,T171,T172)</f>
        <v>450</v>
      </c>
      <c r="U163" s="96">
        <f t="shared" si="56"/>
        <v>0</v>
      </c>
      <c r="V163" s="96"/>
      <c r="W163" s="96"/>
      <c r="X163" s="96">
        <f t="shared" si="56"/>
        <v>0</v>
      </c>
    </row>
    <row r="164" spans="1:24" s="5" customFormat="1">
      <c r="A164" s="74">
        <v>3231</v>
      </c>
      <c r="B164" s="75" t="s">
        <v>69</v>
      </c>
      <c r="C164" s="96">
        <f t="shared" si="47"/>
        <v>0</v>
      </c>
      <c r="D164" s="187">
        <f t="shared" si="48"/>
        <v>0</v>
      </c>
      <c r="E164" s="97"/>
      <c r="F164" s="97"/>
      <c r="G164" s="97"/>
      <c r="H164" s="100"/>
      <c r="I164" s="97"/>
      <c r="J164" s="100"/>
      <c r="K164" s="97"/>
      <c r="L164" s="97"/>
      <c r="M164" s="97"/>
      <c r="N164" s="97"/>
      <c r="O164" s="97"/>
      <c r="P164" s="100"/>
      <c r="Q164" s="97"/>
      <c r="R164" s="97"/>
      <c r="S164" s="97"/>
      <c r="T164" s="100"/>
      <c r="U164" s="97"/>
      <c r="V164" s="97"/>
      <c r="W164" s="97"/>
      <c r="X164" s="97"/>
    </row>
    <row r="165" spans="1:24" s="5" customFormat="1" ht="25.5">
      <c r="A165" s="74">
        <v>3232</v>
      </c>
      <c r="B165" s="75" t="s">
        <v>70</v>
      </c>
      <c r="C165" s="96">
        <f t="shared" si="47"/>
        <v>0</v>
      </c>
      <c r="D165" s="187">
        <f t="shared" si="48"/>
        <v>0</v>
      </c>
      <c r="E165" s="97"/>
      <c r="F165" s="97"/>
      <c r="G165" s="97"/>
      <c r="H165" s="186"/>
      <c r="I165" s="97"/>
      <c r="J165" s="100"/>
      <c r="K165" s="97"/>
      <c r="L165" s="97"/>
      <c r="M165" s="97"/>
      <c r="N165" s="97"/>
      <c r="O165" s="97"/>
      <c r="P165" s="100"/>
      <c r="Q165" s="97"/>
      <c r="R165" s="97"/>
      <c r="S165" s="97"/>
      <c r="T165" s="186"/>
      <c r="U165" s="97"/>
      <c r="V165" s="97"/>
      <c r="W165" s="97"/>
      <c r="X165" s="97"/>
    </row>
    <row r="166" spans="1:24" s="5" customFormat="1">
      <c r="A166" s="74">
        <v>3233</v>
      </c>
      <c r="B166" s="75" t="s">
        <v>71</v>
      </c>
      <c r="C166" s="96">
        <f t="shared" si="47"/>
        <v>0</v>
      </c>
      <c r="D166" s="187">
        <f t="shared" si="48"/>
        <v>0</v>
      </c>
      <c r="E166" s="97"/>
      <c r="F166" s="97"/>
      <c r="G166" s="97"/>
      <c r="H166" s="185"/>
      <c r="I166" s="184"/>
      <c r="J166" s="185"/>
      <c r="K166" s="184"/>
      <c r="L166" s="184"/>
      <c r="M166" s="184"/>
      <c r="N166" s="97"/>
      <c r="O166" s="97"/>
      <c r="P166" s="100"/>
      <c r="Q166" s="97"/>
      <c r="R166" s="97"/>
      <c r="S166" s="97"/>
      <c r="T166" s="100"/>
      <c r="U166" s="97"/>
      <c r="V166" s="97"/>
      <c r="W166" s="97"/>
      <c r="X166" s="97"/>
    </row>
    <row r="167" spans="1:24" s="5" customFormat="1">
      <c r="A167" s="74">
        <v>3234</v>
      </c>
      <c r="B167" s="75" t="s">
        <v>72</v>
      </c>
      <c r="C167" s="96">
        <f t="shared" si="47"/>
        <v>0</v>
      </c>
      <c r="D167" s="187">
        <f t="shared" si="48"/>
        <v>0</v>
      </c>
      <c r="E167" s="97"/>
      <c r="F167" s="97"/>
      <c r="G167" s="97"/>
      <c r="H167" s="100"/>
      <c r="I167" s="97"/>
      <c r="J167" s="100"/>
      <c r="K167" s="97"/>
      <c r="L167" s="97"/>
      <c r="M167" s="97"/>
      <c r="N167" s="97"/>
      <c r="O167" s="97"/>
      <c r="P167" s="100"/>
      <c r="Q167" s="97"/>
      <c r="R167" s="97"/>
      <c r="S167" s="97"/>
      <c r="T167" s="100"/>
      <c r="U167" s="97"/>
      <c r="V167" s="97"/>
      <c r="W167" s="97"/>
      <c r="X167" s="97"/>
    </row>
    <row r="168" spans="1:24" s="5" customFormat="1">
      <c r="A168" s="74">
        <v>3235</v>
      </c>
      <c r="B168" s="75" t="s">
        <v>73</v>
      </c>
      <c r="C168" s="96">
        <f t="shared" si="47"/>
        <v>0</v>
      </c>
      <c r="D168" s="187">
        <f t="shared" si="48"/>
        <v>0</v>
      </c>
      <c r="E168" s="97"/>
      <c r="F168" s="97"/>
      <c r="G168" s="97"/>
      <c r="H168" s="100"/>
      <c r="I168" s="97"/>
      <c r="J168" s="100"/>
      <c r="K168" s="97"/>
      <c r="L168" s="97"/>
      <c r="M168" s="97"/>
      <c r="N168" s="97"/>
      <c r="O168" s="97"/>
      <c r="P168" s="100"/>
      <c r="Q168" s="97"/>
      <c r="R168" s="97"/>
      <c r="S168" s="97"/>
      <c r="T168" s="100"/>
      <c r="U168" s="97"/>
      <c r="V168" s="97"/>
      <c r="W168" s="97"/>
      <c r="X168" s="97"/>
    </row>
    <row r="169" spans="1:24" s="5" customFormat="1">
      <c r="A169" s="74">
        <v>3236</v>
      </c>
      <c r="B169" s="75" t="s">
        <v>74</v>
      </c>
      <c r="C169" s="96">
        <f t="shared" si="47"/>
        <v>265.45</v>
      </c>
      <c r="D169" s="187">
        <f t="shared" si="48"/>
        <v>754.57999999999993</v>
      </c>
      <c r="E169" s="97"/>
      <c r="F169" s="97"/>
      <c r="G169" s="97">
        <v>265.45</v>
      </c>
      <c r="H169" s="100">
        <v>265.45</v>
      </c>
      <c r="I169" s="97">
        <v>0</v>
      </c>
      <c r="J169" s="100">
        <v>489.13</v>
      </c>
      <c r="K169" s="97"/>
      <c r="L169" s="97"/>
      <c r="M169" s="97"/>
      <c r="N169" s="97"/>
      <c r="O169" s="97"/>
      <c r="P169" s="100"/>
      <c r="Q169" s="97"/>
      <c r="R169" s="97"/>
      <c r="S169" s="97"/>
      <c r="T169" s="100"/>
      <c r="U169" s="97"/>
      <c r="V169" s="97"/>
      <c r="W169" s="97"/>
      <c r="X169" s="97"/>
    </row>
    <row r="170" spans="1:24" s="5" customFormat="1">
      <c r="A170" s="74">
        <v>3237</v>
      </c>
      <c r="B170" s="75" t="s">
        <v>75</v>
      </c>
      <c r="C170" s="96">
        <f t="shared" si="47"/>
        <v>0</v>
      </c>
      <c r="D170" s="187">
        <f t="shared" si="48"/>
        <v>0</v>
      </c>
      <c r="E170" s="97"/>
      <c r="F170" s="97"/>
      <c r="G170" s="97"/>
      <c r="H170" s="100"/>
      <c r="I170" s="97"/>
      <c r="J170" s="100"/>
      <c r="K170" s="97"/>
      <c r="L170" s="97"/>
      <c r="M170" s="97"/>
      <c r="N170" s="97"/>
      <c r="O170" s="97"/>
      <c r="P170" s="100"/>
      <c r="Q170" s="97"/>
      <c r="R170" s="97"/>
      <c r="S170" s="97"/>
      <c r="T170" s="100"/>
      <c r="U170" s="97"/>
      <c r="V170" s="97"/>
      <c r="W170" s="97"/>
      <c r="X170" s="97"/>
    </row>
    <row r="171" spans="1:24" s="5" customFormat="1">
      <c r="A171" s="74">
        <v>3238</v>
      </c>
      <c r="B171" s="75" t="s">
        <v>76</v>
      </c>
      <c r="C171" s="96">
        <f t="shared" si="47"/>
        <v>0</v>
      </c>
      <c r="D171" s="187">
        <f t="shared" si="48"/>
        <v>0</v>
      </c>
      <c r="E171" s="97"/>
      <c r="F171" s="97"/>
      <c r="G171" s="97"/>
      <c r="H171" s="100"/>
      <c r="I171" s="97"/>
      <c r="J171" s="100"/>
      <c r="K171" s="97"/>
      <c r="L171" s="97"/>
      <c r="M171" s="97"/>
      <c r="N171" s="97"/>
      <c r="O171" s="97"/>
      <c r="P171" s="100"/>
      <c r="Q171" s="97"/>
      <c r="R171" s="97"/>
      <c r="S171" s="97"/>
      <c r="T171" s="100"/>
      <c r="U171" s="97"/>
      <c r="V171" s="97"/>
      <c r="W171" s="97"/>
      <c r="X171" s="97"/>
    </row>
    <row r="172" spans="1:24" s="5" customFormat="1">
      <c r="A172" s="74">
        <v>3239</v>
      </c>
      <c r="B172" s="75" t="s">
        <v>77</v>
      </c>
      <c r="C172" s="96">
        <f t="shared" si="47"/>
        <v>6636.14</v>
      </c>
      <c r="D172" s="187">
        <f t="shared" si="48"/>
        <v>9556</v>
      </c>
      <c r="E172" s="97"/>
      <c r="F172" s="97"/>
      <c r="G172" s="97"/>
      <c r="H172" s="100"/>
      <c r="I172" s="97">
        <v>6636.14</v>
      </c>
      <c r="J172" s="100">
        <v>9106</v>
      </c>
      <c r="K172" s="97"/>
      <c r="L172" s="97"/>
      <c r="M172" s="97"/>
      <c r="N172" s="97"/>
      <c r="O172" s="97"/>
      <c r="P172" s="100"/>
      <c r="Q172" s="97"/>
      <c r="R172" s="97"/>
      <c r="S172" s="97"/>
      <c r="T172" s="100">
        <v>450</v>
      </c>
      <c r="U172" s="97"/>
      <c r="V172" s="97"/>
      <c r="W172" s="97"/>
      <c r="X172" s="97"/>
    </row>
    <row r="173" spans="1:24" s="5" customFormat="1">
      <c r="A173" s="80">
        <v>329</v>
      </c>
      <c r="B173" s="78" t="s">
        <v>87</v>
      </c>
      <c r="C173" s="96">
        <f t="shared" si="47"/>
        <v>1831.58</v>
      </c>
      <c r="D173" s="187">
        <f t="shared" si="48"/>
        <v>1217.29</v>
      </c>
      <c r="E173" s="96">
        <f t="shared" ref="E173:X173" si="57">SUM(E174,E175,E176,E177,)</f>
        <v>0</v>
      </c>
      <c r="F173" s="96"/>
      <c r="G173" s="96">
        <f t="shared" si="57"/>
        <v>995.42</v>
      </c>
      <c r="H173" s="99">
        <f t="shared" si="57"/>
        <v>409.29</v>
      </c>
      <c r="I173" s="96">
        <f t="shared" si="57"/>
        <v>836.16000000000008</v>
      </c>
      <c r="J173" s="99">
        <f t="shared" si="57"/>
        <v>808</v>
      </c>
      <c r="K173" s="96">
        <f t="shared" si="57"/>
        <v>0</v>
      </c>
      <c r="L173" s="96"/>
      <c r="M173" s="96">
        <f t="shared" si="57"/>
        <v>0</v>
      </c>
      <c r="N173" s="96"/>
      <c r="O173" s="96">
        <f t="shared" si="57"/>
        <v>0</v>
      </c>
      <c r="P173" s="99">
        <f>SUM(P174,P175,P176,P177,)</f>
        <v>0</v>
      </c>
      <c r="Q173" s="96">
        <f t="shared" si="57"/>
        <v>0</v>
      </c>
      <c r="R173" s="96"/>
      <c r="S173" s="96">
        <f t="shared" si="57"/>
        <v>0</v>
      </c>
      <c r="T173" s="99">
        <f>SUM(T174,T175,T176,T177,)</f>
        <v>0</v>
      </c>
      <c r="U173" s="96">
        <f t="shared" si="57"/>
        <v>0</v>
      </c>
      <c r="V173" s="96"/>
      <c r="W173" s="96"/>
      <c r="X173" s="96">
        <f t="shared" si="57"/>
        <v>0</v>
      </c>
    </row>
    <row r="174" spans="1:24" s="5" customFormat="1">
      <c r="A174" s="74">
        <v>3293</v>
      </c>
      <c r="B174" s="75" t="s">
        <v>88</v>
      </c>
      <c r="C174" s="96">
        <f t="shared" si="47"/>
        <v>199.08</v>
      </c>
      <c r="D174" s="187">
        <f t="shared" si="48"/>
        <v>67.2</v>
      </c>
      <c r="E174" s="97"/>
      <c r="F174" s="97"/>
      <c r="G174" s="97">
        <v>199.08</v>
      </c>
      <c r="H174" s="100">
        <v>67.2</v>
      </c>
      <c r="I174" s="97"/>
      <c r="J174" s="100"/>
      <c r="K174" s="97"/>
      <c r="L174" s="97"/>
      <c r="M174" s="97"/>
      <c r="N174" s="97"/>
      <c r="O174" s="97"/>
      <c r="P174" s="100"/>
      <c r="Q174" s="97"/>
      <c r="R174" s="97"/>
      <c r="S174" s="97"/>
      <c r="T174" s="100"/>
      <c r="U174" s="97"/>
      <c r="V174" s="97"/>
      <c r="W174" s="97"/>
      <c r="X174" s="97"/>
    </row>
    <row r="175" spans="1:24" s="5" customFormat="1">
      <c r="A175" s="74">
        <v>3294</v>
      </c>
      <c r="B175" s="75" t="s">
        <v>89</v>
      </c>
      <c r="C175" s="96">
        <f t="shared" si="47"/>
        <v>437.99</v>
      </c>
      <c r="D175" s="187">
        <f t="shared" si="48"/>
        <v>163.09</v>
      </c>
      <c r="E175" s="97"/>
      <c r="F175" s="97"/>
      <c r="G175" s="97">
        <v>398.17</v>
      </c>
      <c r="H175" s="100">
        <v>163.09</v>
      </c>
      <c r="I175" s="97">
        <v>39.82</v>
      </c>
      <c r="J175" s="100"/>
      <c r="K175" s="97"/>
      <c r="L175" s="97"/>
      <c r="M175" s="97"/>
      <c r="N175" s="97"/>
      <c r="O175" s="97"/>
      <c r="P175" s="100"/>
      <c r="Q175" s="97"/>
      <c r="R175" s="97"/>
      <c r="S175" s="97"/>
      <c r="T175" s="100"/>
      <c r="U175" s="97"/>
      <c r="V175" s="97"/>
      <c r="W175" s="97"/>
      <c r="X175" s="97"/>
    </row>
    <row r="176" spans="1:24" s="5" customFormat="1">
      <c r="A176" s="74">
        <v>3295</v>
      </c>
      <c r="B176" s="75" t="s">
        <v>90</v>
      </c>
      <c r="C176" s="96">
        <f t="shared" si="47"/>
        <v>331.81</v>
      </c>
      <c r="D176" s="187">
        <f t="shared" si="48"/>
        <v>0</v>
      </c>
      <c r="E176" s="97"/>
      <c r="F176" s="97"/>
      <c r="G176" s="97">
        <v>331.81</v>
      </c>
      <c r="H176" s="100"/>
      <c r="I176" s="97"/>
      <c r="J176" s="100"/>
      <c r="K176" s="97"/>
      <c r="L176" s="97"/>
      <c r="M176" s="97"/>
      <c r="N176" s="97"/>
      <c r="O176" s="97"/>
      <c r="P176" s="100"/>
      <c r="Q176" s="97"/>
      <c r="R176" s="97"/>
      <c r="S176" s="97"/>
      <c r="T176" s="100"/>
      <c r="U176" s="97"/>
      <c r="V176" s="97"/>
      <c r="W176" s="97"/>
      <c r="X176" s="97"/>
    </row>
    <row r="177" spans="1:24" s="5" customFormat="1">
      <c r="A177" s="74">
        <v>3299</v>
      </c>
      <c r="B177" s="75" t="s">
        <v>86</v>
      </c>
      <c r="C177" s="96">
        <f t="shared" si="47"/>
        <v>862.7</v>
      </c>
      <c r="D177" s="187">
        <f t="shared" si="48"/>
        <v>987</v>
      </c>
      <c r="E177" s="97"/>
      <c r="F177" s="97"/>
      <c r="G177" s="97">
        <v>66.36</v>
      </c>
      <c r="H177" s="100">
        <v>179</v>
      </c>
      <c r="I177" s="97">
        <v>796.34</v>
      </c>
      <c r="J177" s="100">
        <v>808</v>
      </c>
      <c r="K177" s="97"/>
      <c r="L177" s="97"/>
      <c r="M177" s="97"/>
      <c r="N177" s="97"/>
      <c r="O177" s="97"/>
      <c r="P177" s="100"/>
      <c r="Q177" s="97"/>
      <c r="R177" s="97"/>
      <c r="S177" s="97"/>
      <c r="T177" s="100"/>
      <c r="U177" s="97"/>
      <c r="V177" s="97"/>
      <c r="W177" s="97"/>
      <c r="X177" s="97"/>
    </row>
    <row r="178" spans="1:24" s="5" customFormat="1">
      <c r="A178" s="80">
        <v>34</v>
      </c>
      <c r="B178" s="78" t="s">
        <v>20</v>
      </c>
      <c r="C178" s="96">
        <f t="shared" si="47"/>
        <v>39.82</v>
      </c>
      <c r="D178" s="187">
        <f t="shared" si="48"/>
        <v>0</v>
      </c>
      <c r="E178" s="96">
        <f t="shared" ref="E178:X178" si="58">SUM(E179)</f>
        <v>0</v>
      </c>
      <c r="F178" s="96"/>
      <c r="G178" s="96">
        <f t="shared" si="58"/>
        <v>39.82</v>
      </c>
      <c r="H178" s="99">
        <f t="shared" si="58"/>
        <v>0</v>
      </c>
      <c r="I178" s="96">
        <f t="shared" si="58"/>
        <v>0</v>
      </c>
      <c r="J178" s="99">
        <f t="shared" si="58"/>
        <v>0</v>
      </c>
      <c r="K178" s="96">
        <f t="shared" si="58"/>
        <v>0</v>
      </c>
      <c r="L178" s="96"/>
      <c r="M178" s="96">
        <f t="shared" si="58"/>
        <v>0</v>
      </c>
      <c r="N178" s="96"/>
      <c r="O178" s="96">
        <f t="shared" si="58"/>
        <v>0</v>
      </c>
      <c r="P178" s="99">
        <f t="shared" si="58"/>
        <v>0</v>
      </c>
      <c r="Q178" s="96">
        <f t="shared" si="58"/>
        <v>0</v>
      </c>
      <c r="R178" s="96"/>
      <c r="S178" s="96">
        <f t="shared" si="58"/>
        <v>0</v>
      </c>
      <c r="T178" s="99">
        <f t="shared" si="58"/>
        <v>0</v>
      </c>
      <c r="U178" s="96">
        <f t="shared" si="58"/>
        <v>0</v>
      </c>
      <c r="V178" s="96"/>
      <c r="W178" s="96"/>
      <c r="X178" s="96">
        <f t="shared" si="58"/>
        <v>0</v>
      </c>
    </row>
    <row r="179" spans="1:24" s="5" customFormat="1">
      <c r="A179" s="85">
        <v>343</v>
      </c>
      <c r="B179" s="86" t="s">
        <v>21</v>
      </c>
      <c r="C179" s="96">
        <f t="shared" si="47"/>
        <v>39.82</v>
      </c>
      <c r="D179" s="187">
        <f t="shared" si="48"/>
        <v>0</v>
      </c>
      <c r="E179" s="98">
        <f t="shared" ref="E179:X179" si="59">SUM(E180,E181,E182,E183)</f>
        <v>0</v>
      </c>
      <c r="F179" s="98"/>
      <c r="G179" s="98">
        <f t="shared" si="59"/>
        <v>39.82</v>
      </c>
      <c r="H179" s="177">
        <f>SUM(H180,H181,H182,H183)</f>
        <v>0</v>
      </c>
      <c r="I179" s="98">
        <f t="shared" si="59"/>
        <v>0</v>
      </c>
      <c r="J179" s="177">
        <f>SUM(J180,J181,J182,J183)</f>
        <v>0</v>
      </c>
      <c r="K179" s="98">
        <f t="shared" si="59"/>
        <v>0</v>
      </c>
      <c r="L179" s="98"/>
      <c r="M179" s="98">
        <f t="shared" si="59"/>
        <v>0</v>
      </c>
      <c r="N179" s="98"/>
      <c r="O179" s="98">
        <f t="shared" si="59"/>
        <v>0</v>
      </c>
      <c r="P179" s="177">
        <f>SUM(P180,P181,P182,P183)</f>
        <v>0</v>
      </c>
      <c r="Q179" s="98">
        <f t="shared" si="59"/>
        <v>0</v>
      </c>
      <c r="R179" s="98"/>
      <c r="S179" s="98">
        <f t="shared" si="59"/>
        <v>0</v>
      </c>
      <c r="T179" s="177">
        <f>SUM(T180,T181,T182,T183)</f>
        <v>0</v>
      </c>
      <c r="U179" s="98">
        <f t="shared" si="59"/>
        <v>0</v>
      </c>
      <c r="V179" s="98"/>
      <c r="W179" s="98"/>
      <c r="X179" s="98">
        <f t="shared" si="59"/>
        <v>0</v>
      </c>
    </row>
    <row r="180" spans="1:24" s="5" customFormat="1" ht="25.5">
      <c r="A180" s="74">
        <v>3431</v>
      </c>
      <c r="B180" s="75" t="s">
        <v>78</v>
      </c>
      <c r="C180" s="96">
        <f t="shared" si="47"/>
        <v>39.82</v>
      </c>
      <c r="D180" s="187">
        <f t="shared" si="48"/>
        <v>0</v>
      </c>
      <c r="E180" s="97"/>
      <c r="F180" s="97"/>
      <c r="G180" s="97">
        <v>39.82</v>
      </c>
      <c r="H180" s="100"/>
      <c r="I180" s="97"/>
      <c r="J180" s="100"/>
      <c r="K180" s="97"/>
      <c r="L180" s="97"/>
      <c r="M180" s="97"/>
      <c r="N180" s="97"/>
      <c r="O180" s="97"/>
      <c r="P180" s="100"/>
      <c r="Q180" s="97"/>
      <c r="R180" s="97"/>
      <c r="S180" s="97"/>
      <c r="T180" s="100"/>
      <c r="U180" s="97"/>
      <c r="V180" s="97"/>
      <c r="W180" s="97"/>
      <c r="X180" s="97"/>
    </row>
    <row r="181" spans="1:24" s="5" customFormat="1" ht="25.5">
      <c r="A181" s="74">
        <v>3432</v>
      </c>
      <c r="B181" s="75" t="s">
        <v>79</v>
      </c>
      <c r="C181" s="96">
        <f t="shared" si="47"/>
        <v>0</v>
      </c>
      <c r="D181" s="187">
        <f t="shared" si="48"/>
        <v>0</v>
      </c>
      <c r="E181" s="97"/>
      <c r="F181" s="97"/>
      <c r="G181" s="97"/>
      <c r="H181" s="100"/>
      <c r="I181" s="97"/>
      <c r="J181" s="100"/>
      <c r="K181" s="97"/>
      <c r="L181" s="97"/>
      <c r="M181" s="97"/>
      <c r="N181" s="97"/>
      <c r="O181" s="97"/>
      <c r="P181" s="100"/>
      <c r="Q181" s="97"/>
      <c r="R181" s="97"/>
      <c r="S181" s="97"/>
      <c r="T181" s="100"/>
      <c r="U181" s="97"/>
      <c r="V181" s="97"/>
      <c r="W181" s="97"/>
      <c r="X181" s="97"/>
    </row>
    <row r="182" spans="1:24" s="5" customFormat="1">
      <c r="A182" s="74">
        <v>3433</v>
      </c>
      <c r="B182" s="75" t="s">
        <v>80</v>
      </c>
      <c r="C182" s="96">
        <f t="shared" si="47"/>
        <v>0</v>
      </c>
      <c r="D182" s="187">
        <f t="shared" si="48"/>
        <v>0</v>
      </c>
      <c r="E182" s="97"/>
      <c r="F182" s="97"/>
      <c r="G182" s="97"/>
      <c r="H182" s="100"/>
      <c r="I182" s="97"/>
      <c r="J182" s="100"/>
      <c r="K182" s="97"/>
      <c r="L182" s="97"/>
      <c r="M182" s="97"/>
      <c r="N182" s="97"/>
      <c r="O182" s="97"/>
      <c r="P182" s="100"/>
      <c r="Q182" s="97"/>
      <c r="R182" s="97"/>
      <c r="S182" s="97"/>
      <c r="T182" s="100"/>
      <c r="U182" s="97"/>
      <c r="V182" s="97"/>
      <c r="W182" s="97"/>
      <c r="X182" s="97"/>
    </row>
    <row r="183" spans="1:24" s="5" customFormat="1" ht="25.5">
      <c r="A183" s="74">
        <v>3434</v>
      </c>
      <c r="B183" s="75" t="s">
        <v>81</v>
      </c>
      <c r="C183" s="96">
        <f t="shared" si="47"/>
        <v>0</v>
      </c>
      <c r="D183" s="187">
        <f t="shared" si="48"/>
        <v>0</v>
      </c>
      <c r="E183" s="97"/>
      <c r="F183" s="97"/>
      <c r="G183" s="97"/>
      <c r="H183" s="100"/>
      <c r="I183" s="97"/>
      <c r="J183" s="100"/>
      <c r="K183" s="97"/>
      <c r="L183" s="97"/>
      <c r="M183" s="97"/>
      <c r="N183" s="97"/>
      <c r="O183" s="97"/>
      <c r="P183" s="100"/>
      <c r="Q183" s="97"/>
      <c r="R183" s="97"/>
      <c r="S183" s="97"/>
      <c r="T183" s="100"/>
      <c r="U183" s="97"/>
      <c r="V183" s="97"/>
      <c r="W183" s="97"/>
      <c r="X183" s="97"/>
    </row>
    <row r="184" spans="1:24" s="5" customFormat="1" ht="25.5">
      <c r="A184" s="80">
        <v>4</v>
      </c>
      <c r="B184" s="78" t="s">
        <v>22</v>
      </c>
      <c r="C184" s="96">
        <f t="shared" si="47"/>
        <v>3310.63</v>
      </c>
      <c r="D184" s="187">
        <f t="shared" si="48"/>
        <v>2109.84</v>
      </c>
      <c r="E184" s="96">
        <f t="shared" ref="E184:X184" si="60">SUM(E185)</f>
        <v>0</v>
      </c>
      <c r="F184" s="96"/>
      <c r="G184" s="193">
        <f t="shared" si="60"/>
        <v>1327.22</v>
      </c>
      <c r="H184" s="99">
        <f t="shared" si="60"/>
        <v>248.23000000000002</v>
      </c>
      <c r="I184" s="96">
        <f t="shared" si="60"/>
        <v>204.92</v>
      </c>
      <c r="J184" s="96">
        <f t="shared" si="60"/>
        <v>404</v>
      </c>
      <c r="K184" s="96">
        <f t="shared" si="60"/>
        <v>0</v>
      </c>
      <c r="L184" s="96"/>
      <c r="M184" s="96">
        <f t="shared" si="60"/>
        <v>0</v>
      </c>
      <c r="N184" s="96"/>
      <c r="O184" s="96">
        <f t="shared" si="60"/>
        <v>0</v>
      </c>
      <c r="P184" s="99">
        <f t="shared" si="60"/>
        <v>0</v>
      </c>
      <c r="Q184" s="96">
        <f t="shared" si="60"/>
        <v>0</v>
      </c>
      <c r="R184" s="96"/>
      <c r="S184" s="96">
        <f t="shared" si="60"/>
        <v>1778.49</v>
      </c>
      <c r="T184" s="99">
        <f t="shared" si="60"/>
        <v>1457.61</v>
      </c>
      <c r="U184" s="96">
        <f t="shared" si="60"/>
        <v>0</v>
      </c>
      <c r="V184" s="96"/>
      <c r="W184" s="96"/>
      <c r="X184" s="96">
        <f t="shared" si="60"/>
        <v>0</v>
      </c>
    </row>
    <row r="185" spans="1:24" s="5" customFormat="1" ht="38.25">
      <c r="A185" s="80">
        <v>42</v>
      </c>
      <c r="B185" s="78" t="s">
        <v>39</v>
      </c>
      <c r="C185" s="96">
        <f t="shared" si="47"/>
        <v>3310.63</v>
      </c>
      <c r="D185" s="187">
        <f t="shared" si="48"/>
        <v>2109.84</v>
      </c>
      <c r="E185" s="98">
        <f t="shared" ref="E185:X185" si="61">SUM(E186,E191,E195)</f>
        <v>0</v>
      </c>
      <c r="F185" s="98"/>
      <c r="G185" s="98">
        <f>SUM(G186,G191,G195)</f>
        <v>1327.22</v>
      </c>
      <c r="H185" s="177">
        <f>SUM(H186,H191,H195)</f>
        <v>248.23000000000002</v>
      </c>
      <c r="I185" s="98">
        <f t="shared" si="61"/>
        <v>204.92</v>
      </c>
      <c r="J185" s="98">
        <f t="shared" si="61"/>
        <v>404</v>
      </c>
      <c r="K185" s="98">
        <f t="shared" si="61"/>
        <v>0</v>
      </c>
      <c r="L185" s="98"/>
      <c r="M185" s="98">
        <f t="shared" si="61"/>
        <v>0</v>
      </c>
      <c r="N185" s="98"/>
      <c r="O185" s="98">
        <f t="shared" si="61"/>
        <v>0</v>
      </c>
      <c r="P185" s="177">
        <f>SUM(P186,P191,P195)</f>
        <v>0</v>
      </c>
      <c r="Q185" s="98">
        <f t="shared" si="61"/>
        <v>0</v>
      </c>
      <c r="R185" s="98"/>
      <c r="S185" s="98">
        <f t="shared" si="61"/>
        <v>1778.49</v>
      </c>
      <c r="T185" s="177">
        <f t="shared" si="61"/>
        <v>1457.61</v>
      </c>
      <c r="U185" s="98">
        <f t="shared" si="61"/>
        <v>0</v>
      </c>
      <c r="V185" s="98"/>
      <c r="W185" s="98"/>
      <c r="X185" s="98">
        <f t="shared" si="61"/>
        <v>0</v>
      </c>
    </row>
    <row r="186" spans="1:24" s="5" customFormat="1">
      <c r="A186" s="85">
        <v>421</v>
      </c>
      <c r="B186" s="86" t="s">
        <v>33</v>
      </c>
      <c r="C186" s="96">
        <f t="shared" si="47"/>
        <v>0</v>
      </c>
      <c r="D186" s="187">
        <f t="shared" si="48"/>
        <v>0</v>
      </c>
      <c r="E186" s="98">
        <f t="shared" ref="E186:X186" si="62">SUM(E187:E190)</f>
        <v>0</v>
      </c>
      <c r="F186" s="98"/>
      <c r="G186" s="98">
        <f t="shared" si="62"/>
        <v>0</v>
      </c>
      <c r="H186" s="177">
        <f t="shared" si="62"/>
        <v>0</v>
      </c>
      <c r="I186" s="98">
        <f t="shared" si="62"/>
        <v>0</v>
      </c>
      <c r="J186" s="177">
        <f>SUM(J187:J190)</f>
        <v>0</v>
      </c>
      <c r="K186" s="98">
        <f t="shared" si="62"/>
        <v>0</v>
      </c>
      <c r="L186" s="98"/>
      <c r="M186" s="98">
        <f t="shared" si="62"/>
        <v>0</v>
      </c>
      <c r="N186" s="98"/>
      <c r="O186" s="98">
        <f t="shared" si="62"/>
        <v>0</v>
      </c>
      <c r="P186" s="177">
        <f>SUM(P187:P190)</f>
        <v>0</v>
      </c>
      <c r="Q186" s="98">
        <f t="shared" si="62"/>
        <v>0</v>
      </c>
      <c r="R186" s="98"/>
      <c r="S186" s="98">
        <f t="shared" si="62"/>
        <v>0</v>
      </c>
      <c r="T186" s="177">
        <f t="shared" si="62"/>
        <v>0</v>
      </c>
      <c r="U186" s="98">
        <f t="shared" si="62"/>
        <v>0</v>
      </c>
      <c r="V186" s="98"/>
      <c r="W186" s="98"/>
      <c r="X186" s="98">
        <f t="shared" si="62"/>
        <v>0</v>
      </c>
    </row>
    <row r="187" spans="1:24" s="5" customFormat="1">
      <c r="A187" s="74">
        <v>4211</v>
      </c>
      <c r="B187" s="75" t="s">
        <v>82</v>
      </c>
      <c r="C187" s="96">
        <f t="shared" si="47"/>
        <v>0</v>
      </c>
      <c r="D187" s="187">
        <f t="shared" si="48"/>
        <v>0</v>
      </c>
      <c r="E187" s="97"/>
      <c r="F187" s="97"/>
      <c r="G187" s="97"/>
      <c r="H187" s="100"/>
      <c r="I187" s="97"/>
      <c r="J187" s="100"/>
      <c r="K187" s="97"/>
      <c r="L187" s="97"/>
      <c r="M187" s="97"/>
      <c r="N187" s="97"/>
      <c r="O187" s="97"/>
      <c r="P187" s="100"/>
      <c r="Q187" s="97"/>
      <c r="R187" s="97"/>
      <c r="S187" s="97"/>
      <c r="T187" s="100"/>
      <c r="U187" s="97"/>
      <c r="V187" s="97"/>
      <c r="W187" s="97"/>
      <c r="X187" s="97"/>
    </row>
    <row r="188" spans="1:24" s="5" customFormat="1">
      <c r="A188" s="74">
        <v>4212</v>
      </c>
      <c r="B188" s="75" t="s">
        <v>83</v>
      </c>
      <c r="C188" s="96">
        <f t="shared" si="47"/>
        <v>0</v>
      </c>
      <c r="D188" s="187">
        <f t="shared" si="48"/>
        <v>0</v>
      </c>
      <c r="E188" s="97"/>
      <c r="F188" s="97"/>
      <c r="G188" s="97"/>
      <c r="H188" s="100"/>
      <c r="I188" s="97"/>
      <c r="J188" s="100"/>
      <c r="K188" s="97"/>
      <c r="L188" s="97"/>
      <c r="M188" s="97"/>
      <c r="N188" s="97"/>
      <c r="O188" s="97"/>
      <c r="P188" s="100"/>
      <c r="Q188" s="97"/>
      <c r="R188" s="97"/>
      <c r="S188" s="97"/>
      <c r="T188" s="100"/>
      <c r="U188" s="97"/>
      <c r="V188" s="97"/>
      <c r="W188" s="97"/>
      <c r="X188" s="97"/>
    </row>
    <row r="189" spans="1:24" s="5" customFormat="1" ht="25.5">
      <c r="A189" s="74">
        <v>4213</v>
      </c>
      <c r="B189" s="75" t="s">
        <v>84</v>
      </c>
      <c r="C189" s="96">
        <f t="shared" si="47"/>
        <v>0</v>
      </c>
      <c r="D189" s="187">
        <f t="shared" si="48"/>
        <v>0</v>
      </c>
      <c r="E189" s="97"/>
      <c r="F189" s="97"/>
      <c r="G189" s="97"/>
      <c r="H189" s="100"/>
      <c r="I189" s="97"/>
      <c r="J189" s="100"/>
      <c r="K189" s="97"/>
      <c r="L189" s="97"/>
      <c r="M189" s="97"/>
      <c r="N189" s="97"/>
      <c r="O189" s="97"/>
      <c r="P189" s="100"/>
      <c r="Q189" s="97"/>
      <c r="R189" s="97"/>
      <c r="S189" s="97"/>
      <c r="T189" s="100"/>
      <c r="U189" s="97"/>
      <c r="V189" s="97"/>
      <c r="W189" s="97"/>
      <c r="X189" s="97"/>
    </row>
    <row r="190" spans="1:24" s="5" customFormat="1">
      <c r="A190" s="74">
        <v>4214</v>
      </c>
      <c r="B190" s="75" t="s">
        <v>85</v>
      </c>
      <c r="C190" s="96">
        <f t="shared" si="47"/>
        <v>0</v>
      </c>
      <c r="D190" s="187">
        <f t="shared" si="48"/>
        <v>0</v>
      </c>
      <c r="E190" s="97"/>
      <c r="F190" s="97"/>
      <c r="G190" s="97"/>
      <c r="H190" s="100"/>
      <c r="I190" s="97"/>
      <c r="J190" s="100"/>
      <c r="K190" s="97"/>
      <c r="L190" s="97"/>
      <c r="M190" s="97"/>
      <c r="N190" s="97"/>
      <c r="O190" s="97"/>
      <c r="P190" s="100"/>
      <c r="Q190" s="97"/>
      <c r="R190" s="97"/>
      <c r="S190" s="97"/>
      <c r="T190" s="100"/>
      <c r="U190" s="97"/>
      <c r="V190" s="97"/>
      <c r="W190" s="97"/>
      <c r="X190" s="97"/>
    </row>
    <row r="191" spans="1:24" s="5" customFormat="1">
      <c r="A191" s="80">
        <v>422</v>
      </c>
      <c r="B191" s="78" t="s">
        <v>91</v>
      </c>
      <c r="C191" s="96">
        <f t="shared" si="47"/>
        <v>3045.1800000000003</v>
      </c>
      <c r="D191" s="187">
        <f t="shared" si="48"/>
        <v>2042.86</v>
      </c>
      <c r="E191" s="98">
        <f t="shared" ref="E191:X191" si="63">SUM(E192:E193)</f>
        <v>0</v>
      </c>
      <c r="F191" s="98"/>
      <c r="G191" s="98">
        <f t="shared" si="63"/>
        <v>1327.22</v>
      </c>
      <c r="H191" s="177">
        <f t="shared" si="63"/>
        <v>181.25</v>
      </c>
      <c r="I191" s="98">
        <f t="shared" si="63"/>
        <v>204.92</v>
      </c>
      <c r="J191" s="177">
        <f t="shared" si="63"/>
        <v>404</v>
      </c>
      <c r="K191" s="98">
        <f t="shared" si="63"/>
        <v>0</v>
      </c>
      <c r="L191" s="98"/>
      <c r="M191" s="98">
        <f t="shared" si="63"/>
        <v>0</v>
      </c>
      <c r="N191" s="98"/>
      <c r="O191" s="98">
        <f t="shared" si="63"/>
        <v>0</v>
      </c>
      <c r="P191" s="177">
        <f>SUM(P192:P193)</f>
        <v>0</v>
      </c>
      <c r="Q191" s="98">
        <f t="shared" si="63"/>
        <v>0</v>
      </c>
      <c r="R191" s="98"/>
      <c r="S191" s="98">
        <f t="shared" si="63"/>
        <v>1513.04</v>
      </c>
      <c r="T191" s="177">
        <f t="shared" si="63"/>
        <v>1457.61</v>
      </c>
      <c r="U191" s="98">
        <f t="shared" si="63"/>
        <v>0</v>
      </c>
      <c r="V191" s="98"/>
      <c r="W191" s="98"/>
      <c r="X191" s="98">
        <f t="shared" si="63"/>
        <v>0</v>
      </c>
    </row>
    <row r="192" spans="1:24" s="5" customFormat="1">
      <c r="A192" s="90">
        <v>4221</v>
      </c>
      <c r="B192" s="75" t="s">
        <v>93</v>
      </c>
      <c r="C192" s="96">
        <f t="shared" si="47"/>
        <v>1327.22</v>
      </c>
      <c r="D192" s="187">
        <f t="shared" si="48"/>
        <v>120</v>
      </c>
      <c r="E192" s="96"/>
      <c r="F192" s="96"/>
      <c r="G192" s="97">
        <v>663.61</v>
      </c>
      <c r="H192" s="100">
        <v>0</v>
      </c>
      <c r="I192" s="97"/>
      <c r="J192" s="100"/>
      <c r="K192" s="97"/>
      <c r="L192" s="97"/>
      <c r="M192" s="97"/>
      <c r="N192" s="97"/>
      <c r="O192" s="97"/>
      <c r="P192" s="100"/>
      <c r="Q192" s="97"/>
      <c r="R192" s="97"/>
      <c r="S192" s="97">
        <v>663.61</v>
      </c>
      <c r="T192" s="100">
        <v>120</v>
      </c>
      <c r="U192" s="96"/>
      <c r="V192" s="96"/>
      <c r="W192" s="96"/>
      <c r="X192" s="96"/>
    </row>
    <row r="193" spans="1:25" s="5" customFormat="1">
      <c r="A193" s="74">
        <v>4226</v>
      </c>
      <c r="B193" s="75" t="s">
        <v>94</v>
      </c>
      <c r="C193" s="96">
        <f t="shared" si="47"/>
        <v>1717.96</v>
      </c>
      <c r="D193" s="187">
        <f t="shared" si="48"/>
        <v>1922.86</v>
      </c>
      <c r="E193" s="96"/>
      <c r="F193" s="96"/>
      <c r="G193" s="97">
        <v>663.61</v>
      </c>
      <c r="H193" s="100">
        <v>181.25</v>
      </c>
      <c r="I193" s="97">
        <v>204.92</v>
      </c>
      <c r="J193" s="100">
        <v>404</v>
      </c>
      <c r="K193" s="96"/>
      <c r="L193" s="96"/>
      <c r="M193" s="96"/>
      <c r="N193" s="96"/>
      <c r="O193" s="96"/>
      <c r="P193" s="99"/>
      <c r="Q193" s="96"/>
      <c r="R193" s="96"/>
      <c r="S193" s="97">
        <v>849.43</v>
      </c>
      <c r="T193" s="100">
        <v>1337.61</v>
      </c>
      <c r="U193" s="96"/>
      <c r="V193" s="96"/>
      <c r="W193" s="96"/>
      <c r="X193" s="96"/>
    </row>
    <row r="194" spans="1:25" s="5" customFormat="1">
      <c r="A194" s="74">
        <v>4227</v>
      </c>
      <c r="B194" s="75" t="s">
        <v>129</v>
      </c>
      <c r="C194" s="96"/>
      <c r="D194" s="187"/>
      <c r="E194" s="96"/>
      <c r="F194" s="96"/>
      <c r="G194" s="97"/>
      <c r="H194" s="100"/>
      <c r="I194" s="97"/>
      <c r="J194" s="100"/>
      <c r="K194" s="96"/>
      <c r="L194" s="96"/>
      <c r="M194" s="96"/>
      <c r="N194" s="96"/>
      <c r="O194" s="96"/>
      <c r="P194" s="99"/>
      <c r="Q194" s="96"/>
      <c r="R194" s="96"/>
      <c r="S194" s="97"/>
      <c r="T194" s="100">
        <v>423.19</v>
      </c>
      <c r="U194" s="96"/>
      <c r="V194" s="96"/>
      <c r="W194" s="96"/>
      <c r="X194" s="96"/>
    </row>
    <row r="195" spans="1:25" s="5" customFormat="1" ht="25.5">
      <c r="A195" s="80">
        <v>424</v>
      </c>
      <c r="B195" s="78" t="s">
        <v>92</v>
      </c>
      <c r="C195" s="96">
        <f t="shared" si="47"/>
        <v>265.45</v>
      </c>
      <c r="D195" s="187">
        <f t="shared" si="48"/>
        <v>66.98</v>
      </c>
      <c r="E195" s="96">
        <f t="shared" ref="E195:X195" si="64">E196</f>
        <v>0</v>
      </c>
      <c r="F195" s="96"/>
      <c r="G195" s="96">
        <v>0</v>
      </c>
      <c r="H195" s="99">
        <f t="shared" si="64"/>
        <v>66.98</v>
      </c>
      <c r="I195" s="96"/>
      <c r="J195" s="99">
        <f t="shared" si="64"/>
        <v>0</v>
      </c>
      <c r="K195" s="96">
        <f t="shared" si="64"/>
        <v>0</v>
      </c>
      <c r="L195" s="96"/>
      <c r="M195" s="96">
        <f t="shared" si="64"/>
        <v>0</v>
      </c>
      <c r="N195" s="96"/>
      <c r="O195" s="96">
        <f t="shared" si="64"/>
        <v>0</v>
      </c>
      <c r="P195" s="99">
        <f t="shared" si="64"/>
        <v>0</v>
      </c>
      <c r="Q195" s="96">
        <f t="shared" si="64"/>
        <v>0</v>
      </c>
      <c r="R195" s="96"/>
      <c r="S195" s="96">
        <f t="shared" si="64"/>
        <v>265.45</v>
      </c>
      <c r="T195" s="99">
        <f t="shared" si="64"/>
        <v>0</v>
      </c>
      <c r="U195" s="96">
        <f t="shared" si="64"/>
        <v>0</v>
      </c>
      <c r="V195" s="96"/>
      <c r="W195" s="96"/>
      <c r="X195" s="96">
        <f t="shared" si="64"/>
        <v>0</v>
      </c>
    </row>
    <row r="196" spans="1:25" s="5" customFormat="1">
      <c r="A196" s="88">
        <v>4241</v>
      </c>
      <c r="B196" s="89" t="s">
        <v>95</v>
      </c>
      <c r="C196" s="96">
        <f t="shared" si="47"/>
        <v>265.45</v>
      </c>
      <c r="D196" s="187">
        <f t="shared" si="48"/>
        <v>66.98</v>
      </c>
      <c r="E196" s="96"/>
      <c r="F196" s="96"/>
      <c r="G196" s="96">
        <v>0</v>
      </c>
      <c r="H196" s="100">
        <v>66.98</v>
      </c>
      <c r="I196" s="97"/>
      <c r="J196" s="100"/>
      <c r="K196" s="96"/>
      <c r="L196" s="96"/>
      <c r="M196" s="96"/>
      <c r="N196" s="96"/>
      <c r="O196" s="96"/>
      <c r="P196" s="99"/>
      <c r="Q196" s="96"/>
      <c r="R196" s="96"/>
      <c r="S196" s="97">
        <v>265.45</v>
      </c>
      <c r="T196" s="99"/>
      <c r="U196" s="96"/>
      <c r="V196" s="96"/>
      <c r="W196" s="96"/>
      <c r="X196" s="96"/>
    </row>
    <row r="197" spans="1:25" s="5" customFormat="1">
      <c r="A197" s="88"/>
      <c r="B197" s="78" t="s">
        <v>96</v>
      </c>
      <c r="C197" s="96">
        <f t="shared" si="47"/>
        <v>38050.980000000003</v>
      </c>
      <c r="D197" s="187">
        <f t="shared" si="48"/>
        <v>16191.099999999999</v>
      </c>
      <c r="E197" s="96">
        <f t="shared" ref="E197:X197" si="65">SUM(E137,E184)</f>
        <v>0</v>
      </c>
      <c r="F197" s="96"/>
      <c r="G197" s="96">
        <f t="shared" si="65"/>
        <v>4910.75</v>
      </c>
      <c r="H197" s="187">
        <f t="shared" si="65"/>
        <v>1424.93</v>
      </c>
      <c r="I197" s="99">
        <v>31361.74</v>
      </c>
      <c r="J197" s="187">
        <f t="shared" si="65"/>
        <v>11535.919999999998</v>
      </c>
      <c r="K197" s="96">
        <f t="shared" si="65"/>
        <v>0</v>
      </c>
      <c r="L197" s="96"/>
      <c r="M197" s="96">
        <f t="shared" si="65"/>
        <v>0</v>
      </c>
      <c r="N197" s="96"/>
      <c r="O197" s="96">
        <f t="shared" si="65"/>
        <v>0</v>
      </c>
      <c r="P197" s="99">
        <f>SUM(P137,P184)</f>
        <v>0</v>
      </c>
      <c r="Q197" s="96">
        <f t="shared" si="65"/>
        <v>0</v>
      </c>
      <c r="R197" s="96"/>
      <c r="S197" s="96">
        <f t="shared" si="65"/>
        <v>1778.49</v>
      </c>
      <c r="T197" s="99">
        <f t="shared" si="65"/>
        <v>3230.25</v>
      </c>
      <c r="U197" s="96">
        <f t="shared" si="65"/>
        <v>0</v>
      </c>
      <c r="V197" s="96"/>
      <c r="W197" s="96"/>
      <c r="X197" s="96">
        <f t="shared" si="65"/>
        <v>0</v>
      </c>
      <c r="Y197" s="84"/>
    </row>
    <row r="198" spans="1:25" s="5" customFormat="1">
      <c r="A198" s="93" t="s">
        <v>51</v>
      </c>
      <c r="B198" s="94" t="s">
        <v>38</v>
      </c>
      <c r="C198" s="187" t="s">
        <v>100</v>
      </c>
      <c r="D198" s="99"/>
      <c r="E198" s="99"/>
      <c r="F198" s="99"/>
      <c r="G198" s="99"/>
      <c r="H198" s="99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91"/>
    </row>
    <row r="199" spans="1:25" s="5" customFormat="1">
      <c r="A199" s="80">
        <v>3</v>
      </c>
      <c r="B199" s="78" t="s">
        <v>34</v>
      </c>
      <c r="C199" s="96">
        <f>SUM(E199,Q199)</f>
        <v>4038.25</v>
      </c>
      <c r="D199" s="99">
        <f>SUM(F199,R199)</f>
        <v>6611.4599999999991</v>
      </c>
      <c r="E199" s="193">
        <f>SUM(E200,E211)</f>
        <v>403.88</v>
      </c>
      <c r="F199" s="99">
        <f>SUM(F200,F211)</f>
        <v>1186.73</v>
      </c>
      <c r="G199" s="96">
        <f t="shared" ref="G199:X199" si="66">SUM(G200,G211,G240)</f>
        <v>0</v>
      </c>
      <c r="H199" s="96"/>
      <c r="I199" s="96">
        <f t="shared" si="66"/>
        <v>0</v>
      </c>
      <c r="J199" s="96"/>
      <c r="K199" s="96">
        <f t="shared" si="66"/>
        <v>0</v>
      </c>
      <c r="L199" s="96"/>
      <c r="M199" s="96">
        <f t="shared" si="66"/>
        <v>0</v>
      </c>
      <c r="N199" s="96"/>
      <c r="O199" s="96">
        <f t="shared" si="66"/>
        <v>0</v>
      </c>
      <c r="P199" s="96"/>
      <c r="Q199" s="193">
        <f>SUM(Q200,Q211)</f>
        <v>3634.37</v>
      </c>
      <c r="R199" s="99">
        <f>SUM(R200,R211)</f>
        <v>5424.73</v>
      </c>
      <c r="S199" s="96">
        <f t="shared" si="66"/>
        <v>0</v>
      </c>
      <c r="T199" s="96"/>
      <c r="U199" s="96">
        <f t="shared" si="66"/>
        <v>0</v>
      </c>
      <c r="V199" s="96"/>
      <c r="W199" s="96"/>
      <c r="X199" s="96">
        <f t="shared" si="66"/>
        <v>0</v>
      </c>
      <c r="Y199" s="91"/>
    </row>
    <row r="200" spans="1:25" s="5" customFormat="1">
      <c r="A200" s="80">
        <v>31</v>
      </c>
      <c r="B200" s="78" t="s">
        <v>12</v>
      </c>
      <c r="C200" s="96">
        <f t="shared" ref="C200:C258" si="67">SUM(E200,Q200)</f>
        <v>4038.25</v>
      </c>
      <c r="D200" s="99">
        <f t="shared" ref="D200:D258" si="68">SUM(F200,R200)</f>
        <v>6594.3899999999994</v>
      </c>
      <c r="E200" s="193">
        <f>SUM(E201,E206,E208)</f>
        <v>403.88</v>
      </c>
      <c r="F200" s="99">
        <f>SUM(F201,F206,F208)</f>
        <v>1184.73</v>
      </c>
      <c r="G200" s="96">
        <f t="shared" ref="G200:X200" si="69">SUM(G201,G206,G208)</f>
        <v>0</v>
      </c>
      <c r="H200" s="96"/>
      <c r="I200" s="96">
        <f t="shared" si="69"/>
        <v>0</v>
      </c>
      <c r="J200" s="96"/>
      <c r="K200" s="96">
        <f t="shared" si="69"/>
        <v>0</v>
      </c>
      <c r="L200" s="96"/>
      <c r="M200" s="96">
        <f t="shared" si="69"/>
        <v>0</v>
      </c>
      <c r="N200" s="96"/>
      <c r="O200" s="96">
        <f t="shared" si="69"/>
        <v>0</v>
      </c>
      <c r="P200" s="96"/>
      <c r="Q200" s="193">
        <f>SUM(Q201,Q208)</f>
        <v>3634.37</v>
      </c>
      <c r="R200" s="99">
        <f>SUM(R201,R208)</f>
        <v>5409.66</v>
      </c>
      <c r="S200" s="96">
        <f t="shared" si="69"/>
        <v>0</v>
      </c>
      <c r="T200" s="96"/>
      <c r="U200" s="96">
        <f t="shared" si="69"/>
        <v>0</v>
      </c>
      <c r="V200" s="96"/>
      <c r="W200" s="96"/>
      <c r="X200" s="96">
        <f t="shared" si="69"/>
        <v>0</v>
      </c>
      <c r="Y200" s="91"/>
    </row>
    <row r="201" spans="1:25" s="5" customFormat="1">
      <c r="A201" s="85">
        <v>311</v>
      </c>
      <c r="B201" s="86" t="s">
        <v>13</v>
      </c>
      <c r="C201" s="96">
        <f t="shared" si="67"/>
        <v>3425.71</v>
      </c>
      <c r="D201" s="99">
        <f t="shared" si="68"/>
        <v>5061.1299999999992</v>
      </c>
      <c r="E201" s="193">
        <f>SUM(E202:E205)</f>
        <v>347.47</v>
      </c>
      <c r="F201" s="99">
        <f>SUM(F202:F205)</f>
        <v>417.65</v>
      </c>
      <c r="G201" s="96">
        <f t="shared" ref="G201:X201" si="70">SUM(G202,G203,G204,G205)</f>
        <v>0</v>
      </c>
      <c r="H201" s="96"/>
      <c r="I201" s="96">
        <f t="shared" si="70"/>
        <v>0</v>
      </c>
      <c r="J201" s="96"/>
      <c r="K201" s="96">
        <f t="shared" si="70"/>
        <v>0</v>
      </c>
      <c r="L201" s="96"/>
      <c r="M201" s="96">
        <f t="shared" si="70"/>
        <v>0</v>
      </c>
      <c r="N201" s="96"/>
      <c r="O201" s="96">
        <f t="shared" si="70"/>
        <v>0</v>
      </c>
      <c r="P201" s="96"/>
      <c r="Q201" s="96">
        <f t="shared" si="70"/>
        <v>3078.24</v>
      </c>
      <c r="R201" s="99">
        <f>SUM(R202,R203,R204,R205)</f>
        <v>4643.4799999999996</v>
      </c>
      <c r="S201" s="96">
        <f t="shared" si="70"/>
        <v>0</v>
      </c>
      <c r="T201" s="96"/>
      <c r="U201" s="96">
        <f t="shared" si="70"/>
        <v>0</v>
      </c>
      <c r="V201" s="96"/>
      <c r="W201" s="96"/>
      <c r="X201" s="96">
        <f t="shared" si="70"/>
        <v>0</v>
      </c>
      <c r="Y201" s="91"/>
    </row>
    <row r="202" spans="1:25" s="5" customFormat="1">
      <c r="A202" s="74">
        <v>3111</v>
      </c>
      <c r="B202" s="75" t="s">
        <v>52</v>
      </c>
      <c r="C202" s="97">
        <f>SUM(E202,Q202)</f>
        <v>3425.71</v>
      </c>
      <c r="D202" s="100">
        <f t="shared" si="68"/>
        <v>5061.1299999999992</v>
      </c>
      <c r="E202" s="97">
        <v>347.47</v>
      </c>
      <c r="F202" s="100">
        <v>417.65</v>
      </c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>
        <v>3078.24</v>
      </c>
      <c r="R202" s="100">
        <v>4643.4799999999996</v>
      </c>
      <c r="S202" s="97"/>
      <c r="T202" s="97"/>
      <c r="U202" s="97"/>
      <c r="V202" s="97"/>
      <c r="W202" s="97"/>
      <c r="X202" s="97"/>
      <c r="Y202" s="91"/>
    </row>
    <row r="203" spans="1:25" s="5" customFormat="1">
      <c r="A203" s="74">
        <v>3112</v>
      </c>
      <c r="B203" s="75" t="s">
        <v>53</v>
      </c>
      <c r="C203" s="96">
        <f t="shared" si="67"/>
        <v>0</v>
      </c>
      <c r="D203" s="99">
        <f t="shared" si="68"/>
        <v>0</v>
      </c>
      <c r="E203" s="97"/>
      <c r="F203" s="100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100"/>
      <c r="S203" s="97"/>
      <c r="T203" s="97"/>
      <c r="U203" s="97"/>
      <c r="V203" s="97"/>
      <c r="W203" s="97"/>
      <c r="X203" s="97"/>
      <c r="Y203" s="91"/>
    </row>
    <row r="204" spans="1:25" s="5" customFormat="1">
      <c r="A204" s="74">
        <v>3113</v>
      </c>
      <c r="B204" s="75" t="s">
        <v>54</v>
      </c>
      <c r="C204" s="96">
        <f t="shared" si="67"/>
        <v>0</v>
      </c>
      <c r="D204" s="99">
        <f t="shared" si="68"/>
        <v>0</v>
      </c>
      <c r="E204" s="97"/>
      <c r="F204" s="100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100"/>
      <c r="S204" s="97"/>
      <c r="T204" s="97"/>
      <c r="U204" s="97"/>
      <c r="V204" s="97"/>
      <c r="W204" s="97"/>
      <c r="X204" s="97"/>
      <c r="Y204" s="91"/>
    </row>
    <row r="205" spans="1:25" s="5" customFormat="1">
      <c r="A205" s="74">
        <v>3114</v>
      </c>
      <c r="B205" s="75" t="s">
        <v>55</v>
      </c>
      <c r="C205" s="96">
        <f t="shared" si="67"/>
        <v>0</v>
      </c>
      <c r="D205" s="99">
        <f t="shared" si="68"/>
        <v>0</v>
      </c>
      <c r="E205" s="97"/>
      <c r="F205" s="100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100"/>
      <c r="S205" s="97"/>
      <c r="T205" s="97"/>
      <c r="U205" s="97"/>
      <c r="V205" s="97"/>
      <c r="W205" s="97"/>
      <c r="X205" s="97"/>
      <c r="Y205" s="91"/>
    </row>
    <row r="206" spans="1:25" s="5" customFormat="1">
      <c r="A206" s="85">
        <v>312</v>
      </c>
      <c r="B206" s="86" t="s">
        <v>14</v>
      </c>
      <c r="C206" s="96">
        <f t="shared" si="67"/>
        <v>0</v>
      </c>
      <c r="D206" s="99">
        <f t="shared" si="68"/>
        <v>698.16</v>
      </c>
      <c r="E206" s="96">
        <f t="shared" ref="E206:X206" si="71">SUM(E207)</f>
        <v>0</v>
      </c>
      <c r="F206" s="99">
        <v>698.16</v>
      </c>
      <c r="G206" s="96">
        <f t="shared" si="71"/>
        <v>0</v>
      </c>
      <c r="H206" s="96"/>
      <c r="I206" s="96">
        <f t="shared" si="71"/>
        <v>0</v>
      </c>
      <c r="J206" s="96"/>
      <c r="K206" s="96">
        <f t="shared" si="71"/>
        <v>0</v>
      </c>
      <c r="L206" s="96"/>
      <c r="M206" s="96">
        <f t="shared" si="71"/>
        <v>0</v>
      </c>
      <c r="N206" s="96"/>
      <c r="O206" s="96">
        <f t="shared" si="71"/>
        <v>0</v>
      </c>
      <c r="P206" s="96"/>
      <c r="Q206" s="96">
        <f t="shared" si="71"/>
        <v>0</v>
      </c>
      <c r="R206" s="99">
        <f t="shared" si="71"/>
        <v>0</v>
      </c>
      <c r="S206" s="96">
        <f t="shared" si="71"/>
        <v>0</v>
      </c>
      <c r="T206" s="96"/>
      <c r="U206" s="96">
        <f t="shared" si="71"/>
        <v>0</v>
      </c>
      <c r="V206" s="96"/>
      <c r="W206" s="96"/>
      <c r="X206" s="96">
        <f t="shared" si="71"/>
        <v>0</v>
      </c>
      <c r="Y206" s="91"/>
    </row>
    <row r="207" spans="1:25" s="5" customFormat="1">
      <c r="A207" s="74">
        <v>3121</v>
      </c>
      <c r="B207" s="75" t="s">
        <v>14</v>
      </c>
      <c r="C207" s="96">
        <f t="shared" si="67"/>
        <v>0</v>
      </c>
      <c r="D207" s="100">
        <f t="shared" si="68"/>
        <v>698.16</v>
      </c>
      <c r="E207" s="97"/>
      <c r="F207" s="100">
        <v>698.16</v>
      </c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100"/>
      <c r="S207" s="97"/>
      <c r="T207" s="97"/>
      <c r="U207" s="97"/>
      <c r="V207" s="97"/>
      <c r="W207" s="97"/>
      <c r="X207" s="97"/>
      <c r="Y207" s="91"/>
    </row>
    <row r="208" spans="1:25" s="5" customFormat="1">
      <c r="A208" s="85">
        <v>313</v>
      </c>
      <c r="B208" s="75" t="s">
        <v>15</v>
      </c>
      <c r="C208" s="96">
        <f t="shared" si="67"/>
        <v>612.54</v>
      </c>
      <c r="D208" s="99">
        <f t="shared" si="68"/>
        <v>835.09999999999991</v>
      </c>
      <c r="E208" s="96">
        <f t="shared" ref="E208:X208" si="72">SUM(E209,E210,)</f>
        <v>56.41</v>
      </c>
      <c r="F208" s="99">
        <f>SUM(F209:F210)</f>
        <v>68.92</v>
      </c>
      <c r="G208" s="96">
        <f t="shared" si="72"/>
        <v>0</v>
      </c>
      <c r="H208" s="96"/>
      <c r="I208" s="96">
        <f t="shared" si="72"/>
        <v>0</v>
      </c>
      <c r="J208" s="96"/>
      <c r="K208" s="96">
        <f t="shared" si="72"/>
        <v>0</v>
      </c>
      <c r="L208" s="96"/>
      <c r="M208" s="96">
        <f t="shared" si="72"/>
        <v>0</v>
      </c>
      <c r="N208" s="96"/>
      <c r="O208" s="96">
        <f t="shared" si="72"/>
        <v>0</v>
      </c>
      <c r="P208" s="96"/>
      <c r="Q208" s="96">
        <f t="shared" si="72"/>
        <v>556.13</v>
      </c>
      <c r="R208" s="99">
        <f>SUM(R209,R210,)</f>
        <v>766.18</v>
      </c>
      <c r="S208" s="96">
        <f t="shared" si="72"/>
        <v>0</v>
      </c>
      <c r="T208" s="96"/>
      <c r="U208" s="96">
        <f t="shared" si="72"/>
        <v>0</v>
      </c>
      <c r="V208" s="96"/>
      <c r="W208" s="96"/>
      <c r="X208" s="96">
        <f t="shared" si="72"/>
        <v>0</v>
      </c>
      <c r="Y208" s="91"/>
    </row>
    <row r="209" spans="1:25" s="5" customFormat="1" ht="25.5">
      <c r="A209" s="74">
        <v>3131</v>
      </c>
      <c r="B209" s="75" t="s">
        <v>56</v>
      </c>
      <c r="C209" s="96">
        <f t="shared" si="67"/>
        <v>0</v>
      </c>
      <c r="D209" s="99">
        <f t="shared" si="68"/>
        <v>0</v>
      </c>
      <c r="E209" s="97"/>
      <c r="F209" s="100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100"/>
      <c r="S209" s="97"/>
      <c r="T209" s="97"/>
      <c r="U209" s="97"/>
      <c r="V209" s="97"/>
      <c r="W209" s="97"/>
      <c r="X209" s="97"/>
      <c r="Y209" s="91"/>
    </row>
    <row r="210" spans="1:25" s="5" customFormat="1" ht="25.5">
      <c r="A210" s="74">
        <v>3132</v>
      </c>
      <c r="B210" s="75" t="s">
        <v>57</v>
      </c>
      <c r="C210" s="96">
        <f t="shared" si="67"/>
        <v>612.54</v>
      </c>
      <c r="D210" s="99">
        <f t="shared" si="68"/>
        <v>835.09999999999991</v>
      </c>
      <c r="E210" s="97">
        <v>56.41</v>
      </c>
      <c r="F210" s="100">
        <v>68.92</v>
      </c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>
        <v>556.13</v>
      </c>
      <c r="R210" s="100">
        <v>766.18</v>
      </c>
      <c r="S210" s="97"/>
      <c r="T210" s="97"/>
      <c r="U210" s="97"/>
      <c r="V210" s="97"/>
      <c r="W210" s="97"/>
      <c r="X210" s="97"/>
      <c r="Y210" s="91"/>
    </row>
    <row r="211" spans="1:25" s="5" customFormat="1">
      <c r="A211" s="80">
        <v>32</v>
      </c>
      <c r="B211" s="78" t="s">
        <v>16</v>
      </c>
      <c r="C211" s="96">
        <f t="shared" si="67"/>
        <v>0</v>
      </c>
      <c r="D211" s="99">
        <f t="shared" si="68"/>
        <v>17.07</v>
      </c>
      <c r="E211" s="96">
        <f t="shared" ref="E211:X211" si="73">SUM(E212,E217,E225,E235)</f>
        <v>0</v>
      </c>
      <c r="F211" s="99">
        <v>2</v>
      </c>
      <c r="G211" s="96">
        <f t="shared" si="73"/>
        <v>0</v>
      </c>
      <c r="H211" s="96"/>
      <c r="I211" s="96">
        <f t="shared" si="73"/>
        <v>0</v>
      </c>
      <c r="J211" s="96"/>
      <c r="K211" s="96">
        <f t="shared" si="73"/>
        <v>0</v>
      </c>
      <c r="L211" s="96"/>
      <c r="M211" s="96">
        <f t="shared" si="73"/>
        <v>0</v>
      </c>
      <c r="N211" s="96"/>
      <c r="O211" s="96">
        <f t="shared" si="73"/>
        <v>0</v>
      </c>
      <c r="P211" s="96"/>
      <c r="Q211" s="96">
        <f t="shared" si="73"/>
        <v>0</v>
      </c>
      <c r="R211" s="99">
        <f>SUM(R212,R217,R225,R235)</f>
        <v>15.07</v>
      </c>
      <c r="S211" s="96">
        <f t="shared" si="73"/>
        <v>0</v>
      </c>
      <c r="T211" s="96"/>
      <c r="U211" s="96">
        <f t="shared" si="73"/>
        <v>0</v>
      </c>
      <c r="V211" s="96"/>
      <c r="W211" s="96"/>
      <c r="X211" s="96">
        <f t="shared" si="73"/>
        <v>0</v>
      </c>
      <c r="Y211" s="91"/>
    </row>
    <row r="212" spans="1:25" s="5" customFormat="1" ht="25.5">
      <c r="A212" s="85">
        <v>321</v>
      </c>
      <c r="B212" s="86" t="s">
        <v>17</v>
      </c>
      <c r="C212" s="96">
        <f t="shared" si="67"/>
        <v>0</v>
      </c>
      <c r="D212" s="99">
        <f t="shared" si="68"/>
        <v>16.740000000000002</v>
      </c>
      <c r="E212" s="96">
        <f t="shared" ref="E212:X212" si="74">SUM(E213,E214,E215,E216)</f>
        <v>0</v>
      </c>
      <c r="F212" s="99">
        <f>SUM(F213:F216)</f>
        <v>1.67</v>
      </c>
      <c r="G212" s="96">
        <f t="shared" si="74"/>
        <v>0</v>
      </c>
      <c r="H212" s="96"/>
      <c r="I212" s="96">
        <f t="shared" si="74"/>
        <v>0</v>
      </c>
      <c r="J212" s="96"/>
      <c r="K212" s="96">
        <f t="shared" si="74"/>
        <v>0</v>
      </c>
      <c r="L212" s="96"/>
      <c r="M212" s="96">
        <f t="shared" si="74"/>
        <v>0</v>
      </c>
      <c r="N212" s="96"/>
      <c r="O212" s="96">
        <f t="shared" si="74"/>
        <v>0</v>
      </c>
      <c r="P212" s="96"/>
      <c r="Q212" s="96">
        <f t="shared" si="74"/>
        <v>0</v>
      </c>
      <c r="R212" s="99">
        <f>SUM(R213,R214,R215,R216)</f>
        <v>15.07</v>
      </c>
      <c r="S212" s="96">
        <f t="shared" si="74"/>
        <v>0</v>
      </c>
      <c r="T212" s="96"/>
      <c r="U212" s="96">
        <f t="shared" si="74"/>
        <v>0</v>
      </c>
      <c r="V212" s="96"/>
      <c r="W212" s="96"/>
      <c r="X212" s="96">
        <f t="shared" si="74"/>
        <v>0</v>
      </c>
      <c r="Y212" s="91"/>
    </row>
    <row r="213" spans="1:25" s="5" customFormat="1">
      <c r="A213" s="74">
        <v>3211</v>
      </c>
      <c r="B213" s="75" t="s">
        <v>58</v>
      </c>
      <c r="C213" s="96">
        <f t="shared" si="67"/>
        <v>0</v>
      </c>
      <c r="D213" s="99">
        <f t="shared" si="68"/>
        <v>0</v>
      </c>
      <c r="E213" s="97"/>
      <c r="F213" s="100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100"/>
      <c r="S213" s="97"/>
      <c r="T213" s="97"/>
      <c r="U213" s="97"/>
      <c r="V213" s="97"/>
      <c r="W213" s="97"/>
      <c r="X213" s="97"/>
      <c r="Y213" s="91"/>
    </row>
    <row r="214" spans="1:25" s="5" customFormat="1" ht="25.5">
      <c r="A214" s="74">
        <v>3212</v>
      </c>
      <c r="B214" s="75" t="s">
        <v>59</v>
      </c>
      <c r="C214" s="96">
        <f t="shared" si="67"/>
        <v>0</v>
      </c>
      <c r="D214" s="99">
        <f t="shared" si="68"/>
        <v>16.740000000000002</v>
      </c>
      <c r="E214" s="97"/>
      <c r="F214" s="100">
        <v>1.67</v>
      </c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100">
        <v>15.07</v>
      </c>
      <c r="S214" s="97"/>
      <c r="T214" s="97"/>
      <c r="U214" s="97"/>
      <c r="V214" s="97"/>
      <c r="W214" s="97"/>
      <c r="X214" s="97"/>
      <c r="Y214" s="91"/>
    </row>
    <row r="215" spans="1:25" s="5" customFormat="1">
      <c r="A215" s="74">
        <v>3213</v>
      </c>
      <c r="B215" s="75" t="s">
        <v>60</v>
      </c>
      <c r="C215" s="96">
        <f t="shared" si="67"/>
        <v>0</v>
      </c>
      <c r="D215" s="99">
        <f t="shared" si="68"/>
        <v>0</v>
      </c>
      <c r="E215" s="97"/>
      <c r="F215" s="100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100"/>
      <c r="S215" s="97"/>
      <c r="T215" s="97"/>
      <c r="U215" s="97"/>
      <c r="V215" s="97"/>
      <c r="W215" s="97"/>
      <c r="X215" s="97"/>
      <c r="Y215" s="91"/>
    </row>
    <row r="216" spans="1:25" s="5" customFormat="1" ht="25.5">
      <c r="A216" s="74">
        <v>3214</v>
      </c>
      <c r="B216" s="75" t="s">
        <v>61</v>
      </c>
      <c r="C216" s="96">
        <f t="shared" si="67"/>
        <v>0</v>
      </c>
      <c r="D216" s="99">
        <f t="shared" si="68"/>
        <v>0</v>
      </c>
      <c r="E216" s="97"/>
      <c r="F216" s="100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100"/>
      <c r="S216" s="97"/>
      <c r="T216" s="97"/>
      <c r="U216" s="97"/>
      <c r="V216" s="97"/>
      <c r="W216" s="97"/>
      <c r="X216" s="97"/>
      <c r="Y216" s="91"/>
    </row>
    <row r="217" spans="1:25" s="5" customFormat="1">
      <c r="A217" s="80">
        <v>322</v>
      </c>
      <c r="B217" s="78" t="s">
        <v>18</v>
      </c>
      <c r="C217" s="96">
        <f t="shared" si="67"/>
        <v>0</v>
      </c>
      <c r="D217" s="99">
        <f t="shared" si="68"/>
        <v>0</v>
      </c>
      <c r="E217" s="96">
        <f t="shared" ref="E217:X217" si="75">SUM(E218,E219,E220,E221,E222,E223,E224)</f>
        <v>0</v>
      </c>
      <c r="F217" s="99"/>
      <c r="G217" s="96">
        <f t="shared" si="75"/>
        <v>0</v>
      </c>
      <c r="H217" s="96"/>
      <c r="I217" s="96">
        <f t="shared" si="75"/>
        <v>0</v>
      </c>
      <c r="J217" s="96"/>
      <c r="K217" s="96">
        <f t="shared" si="75"/>
        <v>0</v>
      </c>
      <c r="L217" s="96"/>
      <c r="M217" s="96">
        <f t="shared" si="75"/>
        <v>0</v>
      </c>
      <c r="N217" s="96"/>
      <c r="O217" s="96">
        <f t="shared" si="75"/>
        <v>0</v>
      </c>
      <c r="P217" s="96"/>
      <c r="Q217" s="96">
        <f t="shared" si="75"/>
        <v>0</v>
      </c>
      <c r="R217" s="99">
        <f>SUM(R218,R219,R220,R221,R222,R223,R224)</f>
        <v>0</v>
      </c>
      <c r="S217" s="96">
        <f t="shared" si="75"/>
        <v>0</v>
      </c>
      <c r="T217" s="96"/>
      <c r="U217" s="96">
        <f t="shared" si="75"/>
        <v>0</v>
      </c>
      <c r="V217" s="96"/>
      <c r="W217" s="96"/>
      <c r="X217" s="96">
        <f t="shared" si="75"/>
        <v>0</v>
      </c>
      <c r="Y217" s="91"/>
    </row>
    <row r="218" spans="1:25" s="5" customFormat="1" ht="25.5">
      <c r="A218" s="74">
        <v>3221</v>
      </c>
      <c r="B218" s="75" t="s">
        <v>62</v>
      </c>
      <c r="C218" s="96">
        <f t="shared" si="67"/>
        <v>0</v>
      </c>
      <c r="D218" s="99">
        <f t="shared" si="68"/>
        <v>0</v>
      </c>
      <c r="E218" s="97"/>
      <c r="F218" s="100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100"/>
      <c r="S218" s="97"/>
      <c r="T218" s="97"/>
      <c r="U218" s="97"/>
      <c r="V218" s="97"/>
      <c r="W218" s="97"/>
      <c r="X218" s="97"/>
      <c r="Y218" s="91"/>
    </row>
    <row r="219" spans="1:25" s="5" customFormat="1">
      <c r="A219" s="74">
        <v>3222</v>
      </c>
      <c r="B219" s="75" t="s">
        <v>63</v>
      </c>
      <c r="C219" s="96">
        <f t="shared" si="67"/>
        <v>0</v>
      </c>
      <c r="D219" s="99">
        <f t="shared" si="68"/>
        <v>0</v>
      </c>
      <c r="E219" s="97"/>
      <c r="F219" s="100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100"/>
      <c r="S219" s="97"/>
      <c r="T219" s="97"/>
      <c r="U219" s="97"/>
      <c r="V219" s="97"/>
      <c r="W219" s="97"/>
      <c r="X219" s="97"/>
      <c r="Y219" s="91"/>
    </row>
    <row r="220" spans="1:25" s="5" customFormat="1">
      <c r="A220" s="74">
        <v>3223</v>
      </c>
      <c r="B220" s="75" t="s">
        <v>64</v>
      </c>
      <c r="C220" s="96">
        <f t="shared" si="67"/>
        <v>0</v>
      </c>
      <c r="D220" s="99">
        <f t="shared" si="68"/>
        <v>0</v>
      </c>
      <c r="E220" s="97"/>
      <c r="F220" s="100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100"/>
      <c r="S220" s="97"/>
      <c r="T220" s="97"/>
      <c r="U220" s="97"/>
      <c r="V220" s="97"/>
      <c r="W220" s="97"/>
      <c r="X220" s="97"/>
      <c r="Y220" s="91"/>
    </row>
    <row r="221" spans="1:25" s="5" customFormat="1" ht="25.5">
      <c r="A221" s="74">
        <v>3224</v>
      </c>
      <c r="B221" s="75" t="s">
        <v>65</v>
      </c>
      <c r="C221" s="96">
        <f t="shared" si="67"/>
        <v>0</v>
      </c>
      <c r="D221" s="99">
        <f t="shared" si="68"/>
        <v>0</v>
      </c>
      <c r="E221" s="97"/>
      <c r="F221" s="100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100"/>
      <c r="S221" s="97"/>
      <c r="T221" s="97"/>
      <c r="U221" s="97"/>
      <c r="V221" s="97"/>
      <c r="W221" s="97"/>
      <c r="X221" s="97"/>
      <c r="Y221" s="91"/>
    </row>
    <row r="222" spans="1:25" s="5" customFormat="1">
      <c r="A222" s="74">
        <v>3225</v>
      </c>
      <c r="B222" s="75" t="s">
        <v>66</v>
      </c>
      <c r="C222" s="96">
        <f t="shared" si="67"/>
        <v>0</v>
      </c>
      <c r="D222" s="99">
        <f t="shared" si="68"/>
        <v>0</v>
      </c>
      <c r="E222" s="97"/>
      <c r="F222" s="100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100"/>
      <c r="S222" s="97"/>
      <c r="T222" s="97"/>
      <c r="U222" s="97"/>
      <c r="V222" s="97"/>
      <c r="W222" s="97"/>
      <c r="X222" s="97"/>
      <c r="Y222" s="91"/>
    </row>
    <row r="223" spans="1:25" s="5" customFormat="1" ht="25.5">
      <c r="A223" s="74">
        <v>3226</v>
      </c>
      <c r="B223" s="75" t="s">
        <v>67</v>
      </c>
      <c r="C223" s="96">
        <f t="shared" si="67"/>
        <v>0</v>
      </c>
      <c r="D223" s="99">
        <f t="shared" si="68"/>
        <v>0</v>
      </c>
      <c r="E223" s="97"/>
      <c r="F223" s="100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100"/>
      <c r="S223" s="97"/>
      <c r="T223" s="97"/>
      <c r="U223" s="97"/>
      <c r="V223" s="97"/>
      <c r="W223" s="97"/>
      <c r="X223" s="97"/>
      <c r="Y223" s="91"/>
    </row>
    <row r="224" spans="1:25" s="5" customFormat="1" ht="25.5">
      <c r="A224" s="74">
        <v>3227</v>
      </c>
      <c r="B224" s="75" t="s">
        <v>68</v>
      </c>
      <c r="C224" s="96">
        <f t="shared" si="67"/>
        <v>0</v>
      </c>
      <c r="D224" s="99">
        <f t="shared" si="68"/>
        <v>0</v>
      </c>
      <c r="E224" s="97"/>
      <c r="F224" s="100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100"/>
      <c r="S224" s="97"/>
      <c r="T224" s="97"/>
      <c r="U224" s="97"/>
      <c r="V224" s="97"/>
      <c r="W224" s="97"/>
      <c r="X224" s="97"/>
      <c r="Y224" s="91"/>
    </row>
    <row r="225" spans="1:25" s="5" customFormat="1">
      <c r="A225" s="85">
        <v>323</v>
      </c>
      <c r="B225" s="86" t="s">
        <v>19</v>
      </c>
      <c r="C225" s="96">
        <f t="shared" si="67"/>
        <v>0</v>
      </c>
      <c r="D225" s="99">
        <f t="shared" si="68"/>
        <v>0</v>
      </c>
      <c r="E225" s="96">
        <f t="shared" ref="E225:X225" si="76">SUM(E226,E227,E228,E229,E230,E231,E232,E233,E234)</f>
        <v>0</v>
      </c>
      <c r="F225" s="99"/>
      <c r="G225" s="96">
        <f t="shared" si="76"/>
        <v>0</v>
      </c>
      <c r="H225" s="96"/>
      <c r="I225" s="96">
        <f t="shared" si="76"/>
        <v>0</v>
      </c>
      <c r="J225" s="96"/>
      <c r="K225" s="96">
        <f t="shared" si="76"/>
        <v>0</v>
      </c>
      <c r="L225" s="96"/>
      <c r="M225" s="96">
        <f t="shared" si="76"/>
        <v>0</v>
      </c>
      <c r="N225" s="96"/>
      <c r="O225" s="96">
        <f t="shared" si="76"/>
        <v>0</v>
      </c>
      <c r="P225" s="96"/>
      <c r="Q225" s="96">
        <f t="shared" si="76"/>
        <v>0</v>
      </c>
      <c r="R225" s="99">
        <f>SUM(R226,R227,R228,R229,R230,R231,R232,R233,R234)</f>
        <v>0</v>
      </c>
      <c r="S225" s="96">
        <f t="shared" si="76"/>
        <v>0</v>
      </c>
      <c r="T225" s="96"/>
      <c r="U225" s="96">
        <f t="shared" si="76"/>
        <v>0</v>
      </c>
      <c r="V225" s="96"/>
      <c r="W225" s="96"/>
      <c r="X225" s="96">
        <f t="shared" si="76"/>
        <v>0</v>
      </c>
      <c r="Y225" s="91"/>
    </row>
    <row r="226" spans="1:25" s="5" customFormat="1">
      <c r="A226" s="74">
        <v>3231</v>
      </c>
      <c r="B226" s="75" t="s">
        <v>69</v>
      </c>
      <c r="C226" s="96">
        <f t="shared" si="67"/>
        <v>0</v>
      </c>
      <c r="D226" s="99">
        <f t="shared" si="68"/>
        <v>0</v>
      </c>
      <c r="E226" s="97"/>
      <c r="F226" s="100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100"/>
      <c r="S226" s="97"/>
      <c r="T226" s="97"/>
      <c r="U226" s="97"/>
      <c r="V226" s="97"/>
      <c r="W226" s="97"/>
      <c r="X226" s="97"/>
      <c r="Y226" s="91"/>
    </row>
    <row r="227" spans="1:25" s="5" customFormat="1" ht="25.5">
      <c r="A227" s="74">
        <v>3232</v>
      </c>
      <c r="B227" s="75" t="s">
        <v>70</v>
      </c>
      <c r="C227" s="96">
        <f t="shared" si="67"/>
        <v>0</v>
      </c>
      <c r="D227" s="99">
        <f t="shared" si="68"/>
        <v>0</v>
      </c>
      <c r="E227" s="97"/>
      <c r="F227" s="100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100"/>
      <c r="S227" s="97"/>
      <c r="T227" s="97"/>
      <c r="U227" s="97"/>
      <c r="V227" s="97"/>
      <c r="W227" s="97"/>
      <c r="X227" s="97"/>
      <c r="Y227" s="91"/>
    </row>
    <row r="228" spans="1:25" s="5" customFormat="1">
      <c r="A228" s="74">
        <v>3233</v>
      </c>
      <c r="B228" s="75" t="s">
        <v>71</v>
      </c>
      <c r="C228" s="96">
        <f t="shared" si="67"/>
        <v>0</v>
      </c>
      <c r="D228" s="99">
        <f t="shared" si="68"/>
        <v>0</v>
      </c>
      <c r="E228" s="97"/>
      <c r="F228" s="100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100"/>
      <c r="S228" s="97"/>
      <c r="T228" s="97"/>
      <c r="U228" s="97"/>
      <c r="V228" s="97"/>
      <c r="W228" s="97"/>
      <c r="X228" s="97"/>
      <c r="Y228" s="91"/>
    </row>
    <row r="229" spans="1:25" s="5" customFormat="1">
      <c r="A229" s="74">
        <v>3234</v>
      </c>
      <c r="B229" s="75" t="s">
        <v>72</v>
      </c>
      <c r="C229" s="96">
        <f t="shared" si="67"/>
        <v>0</v>
      </c>
      <c r="D229" s="99">
        <f t="shared" si="68"/>
        <v>0</v>
      </c>
      <c r="E229" s="97"/>
      <c r="F229" s="100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100"/>
      <c r="S229" s="97"/>
      <c r="T229" s="97"/>
      <c r="U229" s="97"/>
      <c r="V229" s="97"/>
      <c r="W229" s="97"/>
      <c r="X229" s="97"/>
      <c r="Y229" s="91"/>
    </row>
    <row r="230" spans="1:25" s="5" customFormat="1">
      <c r="A230" s="74">
        <v>3235</v>
      </c>
      <c r="B230" s="75" t="s">
        <v>73</v>
      </c>
      <c r="C230" s="96">
        <f t="shared" si="67"/>
        <v>0</v>
      </c>
      <c r="D230" s="99">
        <f t="shared" si="68"/>
        <v>0</v>
      </c>
      <c r="E230" s="97"/>
      <c r="F230" s="100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100"/>
      <c r="S230" s="97"/>
      <c r="T230" s="97"/>
      <c r="U230" s="97"/>
      <c r="V230" s="97"/>
      <c r="W230" s="97"/>
      <c r="X230" s="97"/>
      <c r="Y230" s="91"/>
    </row>
    <row r="231" spans="1:25" s="5" customFormat="1">
      <c r="A231" s="74">
        <v>3236</v>
      </c>
      <c r="B231" s="75" t="s">
        <v>74</v>
      </c>
      <c r="C231" s="96">
        <f t="shared" si="67"/>
        <v>0</v>
      </c>
      <c r="D231" s="99">
        <f t="shared" si="68"/>
        <v>0</v>
      </c>
      <c r="E231" s="97"/>
      <c r="F231" s="100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100"/>
      <c r="S231" s="97"/>
      <c r="T231" s="97"/>
      <c r="U231" s="97"/>
      <c r="V231" s="97"/>
      <c r="W231" s="97"/>
      <c r="X231" s="97"/>
      <c r="Y231" s="91"/>
    </row>
    <row r="232" spans="1:25" s="5" customFormat="1">
      <c r="A232" s="74">
        <v>3237</v>
      </c>
      <c r="B232" s="75" t="s">
        <v>75</v>
      </c>
      <c r="C232" s="96">
        <f t="shared" si="67"/>
        <v>0</v>
      </c>
      <c r="D232" s="99">
        <f t="shared" si="68"/>
        <v>0</v>
      </c>
      <c r="E232" s="97"/>
      <c r="F232" s="100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100"/>
      <c r="S232" s="97"/>
      <c r="T232" s="97"/>
      <c r="U232" s="97"/>
      <c r="V232" s="97"/>
      <c r="W232" s="97"/>
      <c r="X232" s="97"/>
      <c r="Y232" s="91"/>
    </row>
    <row r="233" spans="1:25" s="5" customFormat="1">
      <c r="A233" s="74">
        <v>3238</v>
      </c>
      <c r="B233" s="75" t="s">
        <v>76</v>
      </c>
      <c r="C233" s="96">
        <f t="shared" si="67"/>
        <v>0</v>
      </c>
      <c r="D233" s="99">
        <f t="shared" si="68"/>
        <v>0</v>
      </c>
      <c r="E233" s="97"/>
      <c r="F233" s="100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100"/>
      <c r="S233" s="97"/>
      <c r="T233" s="97"/>
      <c r="U233" s="97"/>
      <c r="V233" s="97"/>
      <c r="W233" s="97"/>
      <c r="X233" s="97"/>
      <c r="Y233" s="91"/>
    </row>
    <row r="234" spans="1:25" s="5" customFormat="1">
      <c r="A234" s="74">
        <v>3239</v>
      </c>
      <c r="B234" s="75" t="s">
        <v>77</v>
      </c>
      <c r="C234" s="96">
        <f t="shared" si="67"/>
        <v>0</v>
      </c>
      <c r="D234" s="99">
        <f t="shared" si="68"/>
        <v>0</v>
      </c>
      <c r="E234" s="97"/>
      <c r="F234" s="100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100"/>
      <c r="S234" s="97"/>
      <c r="T234" s="97"/>
      <c r="U234" s="97"/>
      <c r="V234" s="97"/>
      <c r="W234" s="97"/>
      <c r="X234" s="97"/>
      <c r="Y234" s="91"/>
    </row>
    <row r="235" spans="1:25" s="5" customFormat="1">
      <c r="A235" s="80">
        <v>329</v>
      </c>
      <c r="B235" s="78" t="s">
        <v>87</v>
      </c>
      <c r="C235" s="96">
        <f t="shared" si="67"/>
        <v>0</v>
      </c>
      <c r="D235" s="99">
        <f t="shared" si="68"/>
        <v>0</v>
      </c>
      <c r="E235" s="96">
        <f t="shared" ref="E235:X235" si="77">SUM(E236,E237,E238,E239,)</f>
        <v>0</v>
      </c>
      <c r="F235" s="99"/>
      <c r="G235" s="96">
        <f t="shared" si="77"/>
        <v>0</v>
      </c>
      <c r="H235" s="96"/>
      <c r="I235" s="96">
        <f t="shared" si="77"/>
        <v>0</v>
      </c>
      <c r="J235" s="96"/>
      <c r="K235" s="96">
        <f t="shared" si="77"/>
        <v>0</v>
      </c>
      <c r="L235" s="96"/>
      <c r="M235" s="96">
        <f t="shared" si="77"/>
        <v>0</v>
      </c>
      <c r="N235" s="96"/>
      <c r="O235" s="96">
        <f t="shared" si="77"/>
        <v>0</v>
      </c>
      <c r="P235" s="96"/>
      <c r="Q235" s="96">
        <f t="shared" si="77"/>
        <v>0</v>
      </c>
      <c r="R235" s="99">
        <f>SUM(R236,R237,R238,R239,)</f>
        <v>0</v>
      </c>
      <c r="S235" s="96">
        <f t="shared" si="77"/>
        <v>0</v>
      </c>
      <c r="T235" s="96"/>
      <c r="U235" s="96">
        <f t="shared" si="77"/>
        <v>0</v>
      </c>
      <c r="V235" s="96"/>
      <c r="W235" s="96"/>
      <c r="X235" s="96">
        <f t="shared" si="77"/>
        <v>0</v>
      </c>
      <c r="Y235" s="91"/>
    </row>
    <row r="236" spans="1:25" s="5" customFormat="1">
      <c r="A236" s="74">
        <v>3293</v>
      </c>
      <c r="B236" s="75" t="s">
        <v>88</v>
      </c>
      <c r="C236" s="96">
        <f t="shared" si="67"/>
        <v>0</v>
      </c>
      <c r="D236" s="99">
        <f t="shared" si="68"/>
        <v>0</v>
      </c>
      <c r="E236" s="97"/>
      <c r="F236" s="100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100"/>
      <c r="S236" s="97"/>
      <c r="T236" s="97"/>
      <c r="U236" s="97"/>
      <c r="V236" s="97"/>
      <c r="W236" s="97"/>
      <c r="X236" s="97"/>
      <c r="Y236" s="91"/>
    </row>
    <row r="237" spans="1:25" s="5" customFormat="1">
      <c r="A237" s="74">
        <v>3294</v>
      </c>
      <c r="B237" s="75" t="s">
        <v>89</v>
      </c>
      <c r="C237" s="96">
        <f t="shared" si="67"/>
        <v>0</v>
      </c>
      <c r="D237" s="99">
        <f t="shared" si="68"/>
        <v>0</v>
      </c>
      <c r="E237" s="97"/>
      <c r="F237" s="100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100"/>
      <c r="S237" s="97"/>
      <c r="T237" s="97"/>
      <c r="U237" s="97"/>
      <c r="V237" s="97"/>
      <c r="W237" s="97"/>
      <c r="X237" s="97"/>
      <c r="Y237" s="91"/>
    </row>
    <row r="238" spans="1:25" s="5" customFormat="1">
      <c r="A238" s="74">
        <v>3295</v>
      </c>
      <c r="B238" s="75" t="s">
        <v>90</v>
      </c>
      <c r="C238" s="96">
        <f t="shared" si="67"/>
        <v>0</v>
      </c>
      <c r="D238" s="99">
        <f t="shared" si="68"/>
        <v>0</v>
      </c>
      <c r="E238" s="97"/>
      <c r="F238" s="100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100"/>
      <c r="S238" s="97"/>
      <c r="T238" s="97"/>
      <c r="U238" s="97"/>
      <c r="V238" s="97"/>
      <c r="W238" s="97"/>
      <c r="X238" s="97"/>
      <c r="Y238" s="91"/>
    </row>
    <row r="239" spans="1:25" s="5" customFormat="1">
      <c r="A239" s="74">
        <v>3299</v>
      </c>
      <c r="B239" s="75" t="s">
        <v>86</v>
      </c>
      <c r="C239" s="96">
        <f t="shared" si="67"/>
        <v>0</v>
      </c>
      <c r="D239" s="99">
        <f t="shared" si="68"/>
        <v>0</v>
      </c>
      <c r="E239" s="97"/>
      <c r="F239" s="100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100"/>
      <c r="S239" s="97"/>
      <c r="T239" s="97"/>
      <c r="U239" s="97"/>
      <c r="V239" s="97"/>
      <c r="W239" s="97"/>
      <c r="X239" s="97"/>
      <c r="Y239" s="91"/>
    </row>
    <row r="240" spans="1:25" s="5" customFormat="1">
      <c r="A240" s="80">
        <v>34</v>
      </c>
      <c r="B240" s="78" t="s">
        <v>20</v>
      </c>
      <c r="C240" s="96">
        <f t="shared" si="67"/>
        <v>0</v>
      </c>
      <c r="D240" s="99">
        <f t="shared" si="68"/>
        <v>0</v>
      </c>
      <c r="E240" s="96">
        <f t="shared" ref="E240:X240" si="78">SUM(E241)</f>
        <v>0</v>
      </c>
      <c r="F240" s="99"/>
      <c r="G240" s="96">
        <f t="shared" si="78"/>
        <v>0</v>
      </c>
      <c r="H240" s="96"/>
      <c r="I240" s="96">
        <f t="shared" si="78"/>
        <v>0</v>
      </c>
      <c r="J240" s="96"/>
      <c r="K240" s="96">
        <f t="shared" si="78"/>
        <v>0</v>
      </c>
      <c r="L240" s="96"/>
      <c r="M240" s="96">
        <f t="shared" si="78"/>
        <v>0</v>
      </c>
      <c r="N240" s="96"/>
      <c r="O240" s="96">
        <f t="shared" si="78"/>
        <v>0</v>
      </c>
      <c r="P240" s="96"/>
      <c r="Q240" s="96">
        <f t="shared" si="78"/>
        <v>0</v>
      </c>
      <c r="R240" s="99">
        <f t="shared" si="78"/>
        <v>0</v>
      </c>
      <c r="S240" s="96">
        <f t="shared" si="78"/>
        <v>0</v>
      </c>
      <c r="T240" s="96"/>
      <c r="U240" s="96">
        <f t="shared" si="78"/>
        <v>0</v>
      </c>
      <c r="V240" s="96"/>
      <c r="W240" s="96"/>
      <c r="X240" s="96">
        <f t="shared" si="78"/>
        <v>0</v>
      </c>
      <c r="Y240" s="91"/>
    </row>
    <row r="241" spans="1:25" s="5" customFormat="1">
      <c r="A241" s="85">
        <v>343</v>
      </c>
      <c r="B241" s="86" t="s">
        <v>21</v>
      </c>
      <c r="C241" s="96">
        <f t="shared" si="67"/>
        <v>0</v>
      </c>
      <c r="D241" s="99">
        <f t="shared" si="68"/>
        <v>0</v>
      </c>
      <c r="E241" s="98">
        <f t="shared" ref="E241:X241" si="79">SUM(E242,E243,E244,E245)</f>
        <v>0</v>
      </c>
      <c r="F241" s="177"/>
      <c r="G241" s="98">
        <f t="shared" si="79"/>
        <v>0</v>
      </c>
      <c r="H241" s="98"/>
      <c r="I241" s="98">
        <f t="shared" si="79"/>
        <v>0</v>
      </c>
      <c r="J241" s="98"/>
      <c r="K241" s="98">
        <f t="shared" si="79"/>
        <v>0</v>
      </c>
      <c r="L241" s="98"/>
      <c r="M241" s="98">
        <f t="shared" si="79"/>
        <v>0</v>
      </c>
      <c r="N241" s="98"/>
      <c r="O241" s="98">
        <f t="shared" si="79"/>
        <v>0</v>
      </c>
      <c r="P241" s="98"/>
      <c r="Q241" s="98">
        <f t="shared" si="79"/>
        <v>0</v>
      </c>
      <c r="R241" s="177">
        <f>SUM(R242,R243,R244,R245)</f>
        <v>0</v>
      </c>
      <c r="S241" s="98">
        <f t="shared" si="79"/>
        <v>0</v>
      </c>
      <c r="T241" s="98"/>
      <c r="U241" s="98">
        <f t="shared" si="79"/>
        <v>0</v>
      </c>
      <c r="V241" s="98"/>
      <c r="W241" s="98"/>
      <c r="X241" s="98">
        <f t="shared" si="79"/>
        <v>0</v>
      </c>
      <c r="Y241" s="91"/>
    </row>
    <row r="242" spans="1:25" s="5" customFormat="1" ht="25.5">
      <c r="A242" s="74">
        <v>3431</v>
      </c>
      <c r="B242" s="75" t="s">
        <v>78</v>
      </c>
      <c r="C242" s="96">
        <f t="shared" si="67"/>
        <v>0</v>
      </c>
      <c r="D242" s="99">
        <f t="shared" si="68"/>
        <v>0</v>
      </c>
      <c r="E242" s="97"/>
      <c r="F242" s="100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100"/>
      <c r="S242" s="97"/>
      <c r="T242" s="97"/>
      <c r="U242" s="97"/>
      <c r="V242" s="97"/>
      <c r="W242" s="97"/>
      <c r="X242" s="97"/>
      <c r="Y242" s="91"/>
    </row>
    <row r="243" spans="1:25" s="5" customFormat="1" ht="25.5">
      <c r="A243" s="74">
        <v>3432</v>
      </c>
      <c r="B243" s="75" t="s">
        <v>79</v>
      </c>
      <c r="C243" s="96">
        <f t="shared" si="67"/>
        <v>0</v>
      </c>
      <c r="D243" s="99">
        <f t="shared" si="68"/>
        <v>0</v>
      </c>
      <c r="E243" s="97"/>
      <c r="F243" s="100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100"/>
      <c r="S243" s="97"/>
      <c r="T243" s="97"/>
      <c r="U243" s="97"/>
      <c r="V243" s="97"/>
      <c r="W243" s="97"/>
      <c r="X243" s="97"/>
      <c r="Y243" s="91"/>
    </row>
    <row r="244" spans="1:25" s="5" customFormat="1">
      <c r="A244" s="74">
        <v>3433</v>
      </c>
      <c r="B244" s="75" t="s">
        <v>80</v>
      </c>
      <c r="C244" s="96">
        <f t="shared" si="67"/>
        <v>0</v>
      </c>
      <c r="D244" s="99">
        <f t="shared" si="68"/>
        <v>0</v>
      </c>
      <c r="E244" s="97"/>
      <c r="F244" s="100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100"/>
      <c r="S244" s="97"/>
      <c r="T244" s="97"/>
      <c r="U244" s="97"/>
      <c r="V244" s="97"/>
      <c r="W244" s="97"/>
      <c r="X244" s="97"/>
      <c r="Y244" s="91"/>
    </row>
    <row r="245" spans="1:25" s="5" customFormat="1" ht="25.5">
      <c r="A245" s="74">
        <v>3434</v>
      </c>
      <c r="B245" s="75" t="s">
        <v>81</v>
      </c>
      <c r="C245" s="96">
        <f t="shared" si="67"/>
        <v>0</v>
      </c>
      <c r="D245" s="99">
        <f t="shared" si="68"/>
        <v>0</v>
      </c>
      <c r="E245" s="97"/>
      <c r="F245" s="100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100"/>
      <c r="S245" s="97"/>
      <c r="T245" s="97"/>
      <c r="U245" s="97"/>
      <c r="V245" s="97"/>
      <c r="W245" s="97"/>
      <c r="X245" s="97"/>
      <c r="Y245" s="91"/>
    </row>
    <row r="246" spans="1:25" s="5" customFormat="1" ht="25.5">
      <c r="A246" s="80">
        <v>4</v>
      </c>
      <c r="B246" s="78" t="s">
        <v>22</v>
      </c>
      <c r="C246" s="96">
        <f t="shared" si="67"/>
        <v>0</v>
      </c>
      <c r="D246" s="99">
        <f t="shared" si="68"/>
        <v>0</v>
      </c>
      <c r="E246" s="96">
        <f t="shared" ref="E246:X246" si="80">SUM(E247)</f>
        <v>0</v>
      </c>
      <c r="F246" s="99"/>
      <c r="G246" s="96">
        <f t="shared" si="80"/>
        <v>0</v>
      </c>
      <c r="H246" s="96"/>
      <c r="I246" s="96">
        <f t="shared" si="80"/>
        <v>0</v>
      </c>
      <c r="J246" s="96"/>
      <c r="K246" s="96">
        <f t="shared" si="80"/>
        <v>0</v>
      </c>
      <c r="L246" s="96"/>
      <c r="M246" s="96">
        <f t="shared" si="80"/>
        <v>0</v>
      </c>
      <c r="N246" s="96"/>
      <c r="O246" s="96">
        <f t="shared" si="80"/>
        <v>0</v>
      </c>
      <c r="P246" s="96"/>
      <c r="Q246" s="96">
        <f t="shared" si="80"/>
        <v>0</v>
      </c>
      <c r="R246" s="99">
        <f t="shared" si="80"/>
        <v>0</v>
      </c>
      <c r="S246" s="96">
        <f t="shared" si="80"/>
        <v>0</v>
      </c>
      <c r="T246" s="96"/>
      <c r="U246" s="96">
        <f t="shared" si="80"/>
        <v>0</v>
      </c>
      <c r="V246" s="96"/>
      <c r="W246" s="96"/>
      <c r="X246" s="96">
        <f t="shared" si="80"/>
        <v>0</v>
      </c>
      <c r="Y246" s="91"/>
    </row>
    <row r="247" spans="1:25" s="5" customFormat="1" ht="38.25">
      <c r="A247" s="80">
        <v>42</v>
      </c>
      <c r="B247" s="78" t="s">
        <v>39</v>
      </c>
      <c r="C247" s="96">
        <f t="shared" si="67"/>
        <v>0</v>
      </c>
      <c r="D247" s="99">
        <f t="shared" si="68"/>
        <v>0</v>
      </c>
      <c r="E247" s="98">
        <f t="shared" ref="E247:X247" si="81">SUM(E248,E253,E256)</f>
        <v>0</v>
      </c>
      <c r="F247" s="177"/>
      <c r="G247" s="98">
        <f t="shared" si="81"/>
        <v>0</v>
      </c>
      <c r="H247" s="98"/>
      <c r="I247" s="98">
        <f t="shared" si="81"/>
        <v>0</v>
      </c>
      <c r="J247" s="98"/>
      <c r="K247" s="98">
        <f t="shared" si="81"/>
        <v>0</v>
      </c>
      <c r="L247" s="98"/>
      <c r="M247" s="98">
        <f t="shared" si="81"/>
        <v>0</v>
      </c>
      <c r="N247" s="98"/>
      <c r="O247" s="98">
        <f t="shared" si="81"/>
        <v>0</v>
      </c>
      <c r="P247" s="98"/>
      <c r="Q247" s="98">
        <f t="shared" si="81"/>
        <v>0</v>
      </c>
      <c r="R247" s="177">
        <f>SUM(R248,R253,R256)</f>
        <v>0</v>
      </c>
      <c r="S247" s="98">
        <f t="shared" si="81"/>
        <v>0</v>
      </c>
      <c r="T247" s="98"/>
      <c r="U247" s="98">
        <f t="shared" si="81"/>
        <v>0</v>
      </c>
      <c r="V247" s="98"/>
      <c r="W247" s="98"/>
      <c r="X247" s="98">
        <f t="shared" si="81"/>
        <v>0</v>
      </c>
      <c r="Y247" s="91"/>
    </row>
    <row r="248" spans="1:25" s="5" customFormat="1">
      <c r="A248" s="85">
        <v>421</v>
      </c>
      <c r="B248" s="86" t="s">
        <v>33</v>
      </c>
      <c r="C248" s="96">
        <f t="shared" si="67"/>
        <v>0</v>
      </c>
      <c r="D248" s="99">
        <f t="shared" si="68"/>
        <v>0</v>
      </c>
      <c r="E248" s="98">
        <f t="shared" ref="E248:X248" si="82">SUM(E249:E252)</f>
        <v>0</v>
      </c>
      <c r="F248" s="177"/>
      <c r="G248" s="98">
        <f t="shared" si="82"/>
        <v>0</v>
      </c>
      <c r="H248" s="98"/>
      <c r="I248" s="98">
        <f t="shared" si="82"/>
        <v>0</v>
      </c>
      <c r="J248" s="98"/>
      <c r="K248" s="98">
        <f t="shared" si="82"/>
        <v>0</v>
      </c>
      <c r="L248" s="98"/>
      <c r="M248" s="98">
        <f t="shared" si="82"/>
        <v>0</v>
      </c>
      <c r="N248" s="98"/>
      <c r="O248" s="98">
        <f t="shared" si="82"/>
        <v>0</v>
      </c>
      <c r="P248" s="98"/>
      <c r="Q248" s="98">
        <f t="shared" si="82"/>
        <v>0</v>
      </c>
      <c r="R248" s="177">
        <f>SUM(R249:R252)</f>
        <v>0</v>
      </c>
      <c r="S248" s="98">
        <f t="shared" si="82"/>
        <v>0</v>
      </c>
      <c r="T248" s="98"/>
      <c r="U248" s="98">
        <f t="shared" si="82"/>
        <v>0</v>
      </c>
      <c r="V248" s="98"/>
      <c r="W248" s="98"/>
      <c r="X248" s="98">
        <f t="shared" si="82"/>
        <v>0</v>
      </c>
      <c r="Y248" s="91"/>
    </row>
    <row r="249" spans="1:25" s="5" customFormat="1">
      <c r="A249" s="74">
        <v>4211</v>
      </c>
      <c r="B249" s="75" t="s">
        <v>82</v>
      </c>
      <c r="C249" s="96">
        <f t="shared" si="67"/>
        <v>0</v>
      </c>
      <c r="D249" s="99">
        <f t="shared" si="68"/>
        <v>0</v>
      </c>
      <c r="E249" s="97"/>
      <c r="F249" s="100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100"/>
      <c r="S249" s="97"/>
      <c r="T249" s="97"/>
      <c r="U249" s="97"/>
      <c r="V249" s="97"/>
      <c r="W249" s="97"/>
      <c r="X249" s="97"/>
      <c r="Y249" s="91"/>
    </row>
    <row r="250" spans="1:25" s="5" customFormat="1">
      <c r="A250" s="74">
        <v>4212</v>
      </c>
      <c r="B250" s="75" t="s">
        <v>83</v>
      </c>
      <c r="C250" s="96">
        <f t="shared" si="67"/>
        <v>0</v>
      </c>
      <c r="D250" s="99">
        <f t="shared" si="68"/>
        <v>0</v>
      </c>
      <c r="E250" s="97"/>
      <c r="F250" s="100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100"/>
      <c r="S250" s="97"/>
      <c r="T250" s="97"/>
      <c r="U250" s="97"/>
      <c r="V250" s="97"/>
      <c r="W250" s="97"/>
      <c r="X250" s="97"/>
      <c r="Y250" s="91"/>
    </row>
    <row r="251" spans="1:25" s="5" customFormat="1" ht="25.5">
      <c r="A251" s="74">
        <v>4213</v>
      </c>
      <c r="B251" s="75" t="s">
        <v>84</v>
      </c>
      <c r="C251" s="96">
        <f t="shared" si="67"/>
        <v>0</v>
      </c>
      <c r="D251" s="99">
        <f t="shared" si="68"/>
        <v>0</v>
      </c>
      <c r="E251" s="97"/>
      <c r="F251" s="100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100"/>
      <c r="S251" s="97"/>
      <c r="T251" s="97"/>
      <c r="U251" s="97"/>
      <c r="V251" s="97"/>
      <c r="W251" s="97"/>
      <c r="X251" s="97"/>
      <c r="Y251" s="91"/>
    </row>
    <row r="252" spans="1:25" s="5" customFormat="1">
      <c r="A252" s="74">
        <v>4214</v>
      </c>
      <c r="B252" s="75" t="s">
        <v>85</v>
      </c>
      <c r="C252" s="96">
        <f t="shared" si="67"/>
        <v>0</v>
      </c>
      <c r="D252" s="99">
        <f t="shared" si="68"/>
        <v>0</v>
      </c>
      <c r="E252" s="97"/>
      <c r="F252" s="100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100"/>
      <c r="S252" s="97"/>
      <c r="T252" s="97"/>
      <c r="U252" s="97"/>
      <c r="V252" s="97"/>
      <c r="W252" s="97"/>
      <c r="X252" s="97"/>
      <c r="Y252" s="91"/>
    </row>
    <row r="253" spans="1:25" s="5" customFormat="1">
      <c r="A253" s="80">
        <v>422</v>
      </c>
      <c r="B253" s="78" t="s">
        <v>91</v>
      </c>
      <c r="C253" s="96">
        <f t="shared" si="67"/>
        <v>0</v>
      </c>
      <c r="D253" s="99">
        <f t="shared" si="68"/>
        <v>0</v>
      </c>
      <c r="E253" s="98">
        <f t="shared" ref="E253:X253" si="83">SUM(E254:E255)</f>
        <v>0</v>
      </c>
      <c r="F253" s="177"/>
      <c r="G253" s="98">
        <f t="shared" si="83"/>
        <v>0</v>
      </c>
      <c r="H253" s="98"/>
      <c r="I253" s="98">
        <f t="shared" si="83"/>
        <v>0</v>
      </c>
      <c r="J253" s="98"/>
      <c r="K253" s="98">
        <f t="shared" si="83"/>
        <v>0</v>
      </c>
      <c r="L253" s="98"/>
      <c r="M253" s="98">
        <f t="shared" si="83"/>
        <v>0</v>
      </c>
      <c r="N253" s="98"/>
      <c r="O253" s="98">
        <f t="shared" si="83"/>
        <v>0</v>
      </c>
      <c r="P253" s="98"/>
      <c r="Q253" s="98">
        <f t="shared" si="83"/>
        <v>0</v>
      </c>
      <c r="R253" s="177">
        <f>SUM(R254:R255)</f>
        <v>0</v>
      </c>
      <c r="S253" s="98">
        <f t="shared" si="83"/>
        <v>0</v>
      </c>
      <c r="T253" s="98"/>
      <c r="U253" s="98">
        <f t="shared" si="83"/>
        <v>0</v>
      </c>
      <c r="V253" s="98"/>
      <c r="W253" s="98"/>
      <c r="X253" s="98">
        <f t="shared" si="83"/>
        <v>0</v>
      </c>
      <c r="Y253" s="91"/>
    </row>
    <row r="254" spans="1:25" s="5" customFormat="1">
      <c r="A254" s="90">
        <v>4221</v>
      </c>
      <c r="B254" s="75" t="s">
        <v>93</v>
      </c>
      <c r="C254" s="96">
        <f t="shared" si="67"/>
        <v>0</v>
      </c>
      <c r="D254" s="99">
        <f t="shared" si="68"/>
        <v>0</v>
      </c>
      <c r="E254" s="96"/>
      <c r="F254" s="99"/>
      <c r="G254" s="96"/>
      <c r="H254" s="96"/>
      <c r="I254" s="96"/>
      <c r="J254" s="96"/>
      <c r="K254" s="96"/>
      <c r="L254" s="96"/>
      <c r="M254" s="96"/>
      <c r="N254" s="96"/>
      <c r="O254" s="96"/>
      <c r="P254" s="96"/>
      <c r="Q254" s="96"/>
      <c r="R254" s="99"/>
      <c r="S254" s="96"/>
      <c r="T254" s="96"/>
      <c r="U254" s="96"/>
      <c r="V254" s="96"/>
      <c r="W254" s="96"/>
      <c r="X254" s="96"/>
      <c r="Y254" s="91"/>
    </row>
    <row r="255" spans="1:25" s="5" customFormat="1">
      <c r="A255" s="74">
        <v>4226</v>
      </c>
      <c r="B255" s="75" t="s">
        <v>94</v>
      </c>
      <c r="C255" s="96">
        <f t="shared" si="67"/>
        <v>0</v>
      </c>
      <c r="D255" s="99">
        <f t="shared" si="68"/>
        <v>0</v>
      </c>
      <c r="E255" s="96"/>
      <c r="F255" s="99"/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9"/>
      <c r="S255" s="96"/>
      <c r="T255" s="96"/>
      <c r="U255" s="96"/>
      <c r="V255" s="96"/>
      <c r="W255" s="96"/>
      <c r="X255" s="96"/>
      <c r="Y255" s="91"/>
    </row>
    <row r="256" spans="1:25" s="5" customFormat="1" ht="25.5">
      <c r="A256" s="80">
        <v>424</v>
      </c>
      <c r="B256" s="78" t="s">
        <v>92</v>
      </c>
      <c r="C256" s="96">
        <f t="shared" si="67"/>
        <v>0</v>
      </c>
      <c r="D256" s="99">
        <f t="shared" si="68"/>
        <v>0</v>
      </c>
      <c r="E256" s="96">
        <f t="shared" ref="E256:X256" si="84">E257</f>
        <v>0</v>
      </c>
      <c r="F256" s="99"/>
      <c r="G256" s="96">
        <f t="shared" si="84"/>
        <v>0</v>
      </c>
      <c r="H256" s="96"/>
      <c r="I256" s="96">
        <f t="shared" si="84"/>
        <v>0</v>
      </c>
      <c r="J256" s="96"/>
      <c r="K256" s="96">
        <f t="shared" si="84"/>
        <v>0</v>
      </c>
      <c r="L256" s="96"/>
      <c r="M256" s="96">
        <f t="shared" si="84"/>
        <v>0</v>
      </c>
      <c r="N256" s="96"/>
      <c r="O256" s="96">
        <f t="shared" si="84"/>
        <v>0</v>
      </c>
      <c r="P256" s="96"/>
      <c r="Q256" s="96">
        <f t="shared" si="84"/>
        <v>0</v>
      </c>
      <c r="R256" s="99">
        <f t="shared" si="84"/>
        <v>0</v>
      </c>
      <c r="S256" s="96">
        <f t="shared" si="84"/>
        <v>0</v>
      </c>
      <c r="T256" s="96"/>
      <c r="U256" s="96">
        <f t="shared" si="84"/>
        <v>0</v>
      </c>
      <c r="V256" s="96"/>
      <c r="W256" s="96"/>
      <c r="X256" s="96">
        <f t="shared" si="84"/>
        <v>0</v>
      </c>
      <c r="Y256" s="91"/>
    </row>
    <row r="257" spans="1:25" s="5" customFormat="1">
      <c r="A257" s="88">
        <v>4241</v>
      </c>
      <c r="B257" s="89" t="s">
        <v>95</v>
      </c>
      <c r="C257" s="96">
        <f t="shared" si="67"/>
        <v>0</v>
      </c>
      <c r="D257" s="99">
        <f t="shared" si="68"/>
        <v>0</v>
      </c>
      <c r="E257" s="96"/>
      <c r="F257" s="99"/>
      <c r="G257" s="96"/>
      <c r="H257" s="96"/>
      <c r="I257" s="96"/>
      <c r="J257" s="96"/>
      <c r="K257" s="96"/>
      <c r="L257" s="96"/>
      <c r="M257" s="96"/>
      <c r="N257" s="96"/>
      <c r="O257" s="96"/>
      <c r="P257" s="96"/>
      <c r="Q257" s="96"/>
      <c r="R257" s="99"/>
      <c r="S257" s="96"/>
      <c r="T257" s="96"/>
      <c r="U257" s="96"/>
      <c r="V257" s="96"/>
      <c r="W257" s="96"/>
      <c r="X257" s="96"/>
      <c r="Y257" s="91"/>
    </row>
    <row r="258" spans="1:25" s="5" customFormat="1">
      <c r="A258" s="88"/>
      <c r="B258" s="92" t="s">
        <v>96</v>
      </c>
      <c r="C258" s="96">
        <f t="shared" si="67"/>
        <v>4038.25</v>
      </c>
      <c r="D258" s="99">
        <f t="shared" si="68"/>
        <v>6611.4599999999991</v>
      </c>
      <c r="E258" s="101">
        <f t="shared" ref="E258:X258" si="85">SUM(E199,E246)</f>
        <v>403.88</v>
      </c>
      <c r="F258" s="178">
        <f>SUM(F199)</f>
        <v>1186.73</v>
      </c>
      <c r="G258" s="101">
        <f t="shared" si="85"/>
        <v>0</v>
      </c>
      <c r="H258" s="101"/>
      <c r="I258" s="101">
        <f t="shared" si="85"/>
        <v>0</v>
      </c>
      <c r="J258" s="101"/>
      <c r="K258" s="101">
        <f t="shared" si="85"/>
        <v>0</v>
      </c>
      <c r="L258" s="101"/>
      <c r="M258" s="101">
        <f t="shared" si="85"/>
        <v>0</v>
      </c>
      <c r="N258" s="101"/>
      <c r="O258" s="101">
        <f t="shared" si="85"/>
        <v>0</v>
      </c>
      <c r="P258" s="101"/>
      <c r="Q258" s="101">
        <f t="shared" si="85"/>
        <v>3634.37</v>
      </c>
      <c r="R258" s="178">
        <f>SUM(R199,R246)</f>
        <v>5424.73</v>
      </c>
      <c r="S258" s="101">
        <f t="shared" si="85"/>
        <v>0</v>
      </c>
      <c r="T258" s="101"/>
      <c r="U258" s="101">
        <f t="shared" si="85"/>
        <v>0</v>
      </c>
      <c r="V258" s="101"/>
      <c r="W258" s="101"/>
      <c r="X258" s="101">
        <f t="shared" si="85"/>
        <v>0</v>
      </c>
      <c r="Y258" s="91"/>
    </row>
    <row r="259" spans="1:25" s="5" customFormat="1">
      <c r="A259" s="93" t="s">
        <v>51</v>
      </c>
      <c r="B259" s="94" t="s">
        <v>38</v>
      </c>
      <c r="C259" s="187" t="s">
        <v>99</v>
      </c>
      <c r="D259" s="99"/>
      <c r="E259" s="99"/>
      <c r="F259" s="99"/>
      <c r="G259" s="100"/>
      <c r="H259" s="100"/>
      <c r="I259" s="100"/>
      <c r="J259" s="100"/>
      <c r="K259" s="100"/>
      <c r="L259" s="100"/>
      <c r="M259" s="100"/>
      <c r="N259" s="100"/>
      <c r="O259" s="100"/>
      <c r="P259" s="100"/>
      <c r="Q259" s="100"/>
      <c r="R259" s="100"/>
      <c r="S259" s="100"/>
      <c r="T259" s="100"/>
      <c r="U259" s="100"/>
      <c r="V259" s="100"/>
      <c r="W259" s="100"/>
      <c r="X259" s="100"/>
      <c r="Y259" s="91"/>
    </row>
    <row r="260" spans="1:25" s="5" customFormat="1">
      <c r="A260" s="80">
        <v>3</v>
      </c>
      <c r="B260" s="78" t="s">
        <v>34</v>
      </c>
      <c r="C260" s="96">
        <f t="shared" ref="C260:X260" si="86">SUM(C261,C272,C301)</f>
        <v>2628.04</v>
      </c>
      <c r="D260" s="99">
        <f>SUM(D261,D272,D301)</f>
        <v>2419.92</v>
      </c>
      <c r="E260" s="96">
        <f t="shared" si="86"/>
        <v>0</v>
      </c>
      <c r="F260" s="96"/>
      <c r="G260" s="96">
        <f t="shared" si="86"/>
        <v>0</v>
      </c>
      <c r="H260" s="96"/>
      <c r="I260" s="96">
        <f t="shared" si="86"/>
        <v>0</v>
      </c>
      <c r="J260" s="96"/>
      <c r="K260" s="96">
        <f t="shared" si="86"/>
        <v>0</v>
      </c>
      <c r="L260" s="96"/>
      <c r="M260" s="96">
        <f t="shared" si="86"/>
        <v>0</v>
      </c>
      <c r="N260" s="96"/>
      <c r="O260" s="96">
        <f t="shared" si="86"/>
        <v>0</v>
      </c>
      <c r="P260" s="96"/>
      <c r="Q260" s="96">
        <f t="shared" si="86"/>
        <v>2628.04</v>
      </c>
      <c r="R260" s="99">
        <f>SUM(R261,R272,R301)</f>
        <v>2419.92</v>
      </c>
      <c r="S260" s="96">
        <f t="shared" si="86"/>
        <v>0</v>
      </c>
      <c r="T260" s="96"/>
      <c r="U260" s="96">
        <f t="shared" si="86"/>
        <v>0</v>
      </c>
      <c r="V260" s="96"/>
      <c r="W260" s="96"/>
      <c r="X260" s="96">
        <f t="shared" si="86"/>
        <v>0</v>
      </c>
      <c r="Y260" s="91"/>
    </row>
    <row r="261" spans="1:25" s="5" customFormat="1">
      <c r="A261" s="80">
        <v>31</v>
      </c>
      <c r="B261" s="78" t="s">
        <v>12</v>
      </c>
      <c r="C261" s="96">
        <f>SUM(C262,C267,C269)</f>
        <v>0</v>
      </c>
      <c r="D261" s="99">
        <f>SUM(D262,D267,D269)</f>
        <v>0</v>
      </c>
      <c r="E261" s="96">
        <f t="shared" ref="E261:X261" si="87">SUM(E262,E267,E269)</f>
        <v>0</v>
      </c>
      <c r="F261" s="96"/>
      <c r="G261" s="96">
        <f t="shared" si="87"/>
        <v>0</v>
      </c>
      <c r="H261" s="96"/>
      <c r="I261" s="96">
        <f t="shared" si="87"/>
        <v>0</v>
      </c>
      <c r="J261" s="96"/>
      <c r="K261" s="96">
        <f t="shared" si="87"/>
        <v>0</v>
      </c>
      <c r="L261" s="96"/>
      <c r="M261" s="96">
        <f t="shared" si="87"/>
        <v>0</v>
      </c>
      <c r="N261" s="96"/>
      <c r="O261" s="96">
        <f t="shared" si="87"/>
        <v>0</v>
      </c>
      <c r="P261" s="96"/>
      <c r="Q261" s="96">
        <f t="shared" si="87"/>
        <v>0</v>
      </c>
      <c r="R261" s="99">
        <f>SUM(R262,R267,R269)</f>
        <v>0</v>
      </c>
      <c r="S261" s="96">
        <f t="shared" si="87"/>
        <v>0</v>
      </c>
      <c r="T261" s="96"/>
      <c r="U261" s="96">
        <f t="shared" si="87"/>
        <v>0</v>
      </c>
      <c r="V261" s="96"/>
      <c r="W261" s="96"/>
      <c r="X261" s="96">
        <f t="shared" si="87"/>
        <v>0</v>
      </c>
      <c r="Y261" s="91"/>
    </row>
    <row r="262" spans="1:25" s="5" customFormat="1">
      <c r="A262" s="85">
        <v>311</v>
      </c>
      <c r="B262" s="86" t="s">
        <v>13</v>
      </c>
      <c r="C262" s="96">
        <f>SUM(C263,C264,C265,C266)</f>
        <v>0</v>
      </c>
      <c r="D262" s="99">
        <f>SUM(D263,D264,D265,D266)</f>
        <v>0</v>
      </c>
      <c r="E262" s="96">
        <f t="shared" ref="E262:X262" si="88">SUM(E263,E264,E265,E266)</f>
        <v>0</v>
      </c>
      <c r="F262" s="96"/>
      <c r="G262" s="96">
        <f t="shared" si="88"/>
        <v>0</v>
      </c>
      <c r="H262" s="96"/>
      <c r="I262" s="96">
        <f t="shared" si="88"/>
        <v>0</v>
      </c>
      <c r="J262" s="96"/>
      <c r="K262" s="96">
        <f t="shared" si="88"/>
        <v>0</v>
      </c>
      <c r="L262" s="96"/>
      <c r="M262" s="96">
        <f t="shared" si="88"/>
        <v>0</v>
      </c>
      <c r="N262" s="96"/>
      <c r="O262" s="96">
        <f t="shared" si="88"/>
        <v>0</v>
      </c>
      <c r="P262" s="96"/>
      <c r="Q262" s="96">
        <f t="shared" si="88"/>
        <v>0</v>
      </c>
      <c r="R262" s="99">
        <f>SUM(R263,R264,R265,R266)</f>
        <v>0</v>
      </c>
      <c r="S262" s="96">
        <f t="shared" si="88"/>
        <v>0</v>
      </c>
      <c r="T262" s="96"/>
      <c r="U262" s="96">
        <f t="shared" si="88"/>
        <v>0</v>
      </c>
      <c r="V262" s="96"/>
      <c r="W262" s="96"/>
      <c r="X262" s="96">
        <f t="shared" si="88"/>
        <v>0</v>
      </c>
      <c r="Y262" s="91"/>
    </row>
    <row r="263" spans="1:25" s="5" customFormat="1">
      <c r="A263" s="74">
        <v>3111</v>
      </c>
      <c r="B263" s="75" t="s">
        <v>52</v>
      </c>
      <c r="C263" s="97">
        <f>SUM(Q263)</f>
        <v>0</v>
      </c>
      <c r="D263" s="100">
        <f>SUM(R263)</f>
        <v>0</v>
      </c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100"/>
      <c r="S263" s="97"/>
      <c r="T263" s="97"/>
      <c r="U263" s="97"/>
      <c r="V263" s="97"/>
      <c r="W263" s="97"/>
      <c r="X263" s="97"/>
      <c r="Y263" s="91"/>
    </row>
    <row r="264" spans="1:25" s="5" customFormat="1">
      <c r="A264" s="74">
        <v>3112</v>
      </c>
      <c r="B264" s="75" t="s">
        <v>53</v>
      </c>
      <c r="C264" s="97">
        <f t="shared" ref="C264:C271" si="89">SUM(Q264)</f>
        <v>0</v>
      </c>
      <c r="D264" s="100">
        <f>SUM(R264)</f>
        <v>0</v>
      </c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100"/>
      <c r="S264" s="97"/>
      <c r="T264" s="97"/>
      <c r="U264" s="97"/>
      <c r="V264" s="97"/>
      <c r="W264" s="97"/>
      <c r="X264" s="97"/>
      <c r="Y264" s="91"/>
    </row>
    <row r="265" spans="1:25" s="5" customFormat="1">
      <c r="A265" s="74">
        <v>3113</v>
      </c>
      <c r="B265" s="75" t="s">
        <v>54</v>
      </c>
      <c r="C265" s="97">
        <f t="shared" si="89"/>
        <v>0</v>
      </c>
      <c r="D265" s="100">
        <f>SUM(R265)</f>
        <v>0</v>
      </c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100"/>
      <c r="S265" s="97"/>
      <c r="T265" s="97"/>
      <c r="U265" s="97"/>
      <c r="V265" s="97"/>
      <c r="W265" s="97"/>
      <c r="X265" s="97"/>
      <c r="Y265" s="91"/>
    </row>
    <row r="266" spans="1:25" s="5" customFormat="1">
      <c r="A266" s="74">
        <v>3114</v>
      </c>
      <c r="B266" s="75" t="s">
        <v>55</v>
      </c>
      <c r="C266" s="97">
        <f t="shared" si="89"/>
        <v>0</v>
      </c>
      <c r="D266" s="100">
        <f>SUM(R266)</f>
        <v>0</v>
      </c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100"/>
      <c r="S266" s="97"/>
      <c r="T266" s="97"/>
      <c r="U266" s="97"/>
      <c r="V266" s="97"/>
      <c r="W266" s="97"/>
      <c r="X266" s="97"/>
      <c r="Y266" s="91"/>
    </row>
    <row r="267" spans="1:25" s="5" customFormat="1">
      <c r="A267" s="85">
        <v>312</v>
      </c>
      <c r="B267" s="86" t="s">
        <v>14</v>
      </c>
      <c r="C267" s="96">
        <f>SUM(C268)</f>
        <v>0</v>
      </c>
      <c r="D267" s="99">
        <f>SUM(D268)</f>
        <v>0</v>
      </c>
      <c r="E267" s="96">
        <f t="shared" ref="E267:X267" si="90">SUM(E268)</f>
        <v>0</v>
      </c>
      <c r="F267" s="96"/>
      <c r="G267" s="96">
        <f t="shared" si="90"/>
        <v>0</v>
      </c>
      <c r="H267" s="96"/>
      <c r="I267" s="96">
        <f t="shared" si="90"/>
        <v>0</v>
      </c>
      <c r="J267" s="96"/>
      <c r="K267" s="96">
        <f t="shared" si="90"/>
        <v>0</v>
      </c>
      <c r="L267" s="96"/>
      <c r="M267" s="96">
        <f t="shared" si="90"/>
        <v>0</v>
      </c>
      <c r="N267" s="96"/>
      <c r="O267" s="96">
        <f t="shared" si="90"/>
        <v>0</v>
      </c>
      <c r="P267" s="96"/>
      <c r="Q267" s="96">
        <f t="shared" si="90"/>
        <v>0</v>
      </c>
      <c r="R267" s="99">
        <f t="shared" si="90"/>
        <v>0</v>
      </c>
      <c r="S267" s="96">
        <f t="shared" si="90"/>
        <v>0</v>
      </c>
      <c r="T267" s="96"/>
      <c r="U267" s="96">
        <f t="shared" si="90"/>
        <v>0</v>
      </c>
      <c r="V267" s="96"/>
      <c r="W267" s="96"/>
      <c r="X267" s="96">
        <f t="shared" si="90"/>
        <v>0</v>
      </c>
      <c r="Y267" s="91"/>
    </row>
    <row r="268" spans="1:25" s="5" customFormat="1">
      <c r="A268" s="74">
        <v>3121</v>
      </c>
      <c r="B268" s="75" t="s">
        <v>14</v>
      </c>
      <c r="C268" s="97">
        <f t="shared" si="89"/>
        <v>0</v>
      </c>
      <c r="D268" s="100">
        <f>SUM(R268)</f>
        <v>0</v>
      </c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100"/>
      <c r="S268" s="97"/>
      <c r="T268" s="97"/>
      <c r="U268" s="97"/>
      <c r="V268" s="97"/>
      <c r="W268" s="97"/>
      <c r="X268" s="97"/>
      <c r="Y268" s="91"/>
    </row>
    <row r="269" spans="1:25" s="5" customFormat="1">
      <c r="A269" s="85">
        <v>313</v>
      </c>
      <c r="B269" s="75" t="s">
        <v>15</v>
      </c>
      <c r="C269" s="96">
        <f>SUM(C270,C271,)</f>
        <v>0</v>
      </c>
      <c r="D269" s="99">
        <f>SUM(D270,D271,)</f>
        <v>0</v>
      </c>
      <c r="E269" s="96">
        <f t="shared" ref="E269:X269" si="91">SUM(E270,E271,)</f>
        <v>0</v>
      </c>
      <c r="F269" s="96"/>
      <c r="G269" s="96">
        <f t="shared" si="91"/>
        <v>0</v>
      </c>
      <c r="H269" s="96"/>
      <c r="I269" s="96">
        <f t="shared" si="91"/>
        <v>0</v>
      </c>
      <c r="J269" s="96"/>
      <c r="K269" s="96">
        <f t="shared" si="91"/>
        <v>0</v>
      </c>
      <c r="L269" s="96"/>
      <c r="M269" s="96">
        <f t="shared" si="91"/>
        <v>0</v>
      </c>
      <c r="N269" s="96"/>
      <c r="O269" s="96">
        <f t="shared" si="91"/>
        <v>0</v>
      </c>
      <c r="P269" s="96"/>
      <c r="Q269" s="96">
        <f t="shared" si="91"/>
        <v>0</v>
      </c>
      <c r="R269" s="99">
        <f>SUM(R270,R271,)</f>
        <v>0</v>
      </c>
      <c r="S269" s="96">
        <f t="shared" si="91"/>
        <v>0</v>
      </c>
      <c r="T269" s="96"/>
      <c r="U269" s="96">
        <f t="shared" si="91"/>
        <v>0</v>
      </c>
      <c r="V269" s="96"/>
      <c r="W269" s="96"/>
      <c r="X269" s="96">
        <f t="shared" si="91"/>
        <v>0</v>
      </c>
      <c r="Y269" s="91"/>
    </row>
    <row r="270" spans="1:25" s="5" customFormat="1" ht="25.5">
      <c r="A270" s="74">
        <v>3131</v>
      </c>
      <c r="B270" s="75" t="s">
        <v>56</v>
      </c>
      <c r="C270" s="97">
        <f t="shared" si="89"/>
        <v>0</v>
      </c>
      <c r="D270" s="100">
        <f>SUM(R270)</f>
        <v>0</v>
      </c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100"/>
      <c r="S270" s="97"/>
      <c r="T270" s="97"/>
      <c r="U270" s="97"/>
      <c r="V270" s="97"/>
      <c r="W270" s="97"/>
      <c r="X270" s="97"/>
      <c r="Y270" s="91"/>
    </row>
    <row r="271" spans="1:25" s="5" customFormat="1" ht="25.5">
      <c r="A271" s="74">
        <v>3132</v>
      </c>
      <c r="B271" s="75" t="s">
        <v>57</v>
      </c>
      <c r="C271" s="97">
        <f t="shared" si="89"/>
        <v>0</v>
      </c>
      <c r="D271" s="100">
        <f>SUM(R271)</f>
        <v>0</v>
      </c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100"/>
      <c r="S271" s="97"/>
      <c r="T271" s="97"/>
      <c r="U271" s="97"/>
      <c r="V271" s="97"/>
      <c r="W271" s="97"/>
      <c r="X271" s="97"/>
      <c r="Y271" s="91"/>
    </row>
    <row r="272" spans="1:25" s="5" customFormat="1">
      <c r="A272" s="80">
        <v>32</v>
      </c>
      <c r="B272" s="78" t="s">
        <v>16</v>
      </c>
      <c r="C272" s="96">
        <f t="shared" ref="C272:X272" si="92">SUM(C273,C278,C286,C296)</f>
        <v>2628.04</v>
      </c>
      <c r="D272" s="99">
        <f>SUM(D273,D278,D286,D296)</f>
        <v>2419.92</v>
      </c>
      <c r="E272" s="96">
        <f t="shared" si="92"/>
        <v>0</v>
      </c>
      <c r="F272" s="96"/>
      <c r="G272" s="96">
        <f t="shared" si="92"/>
        <v>0</v>
      </c>
      <c r="H272" s="96"/>
      <c r="I272" s="96">
        <f t="shared" si="92"/>
        <v>0</v>
      </c>
      <c r="J272" s="96"/>
      <c r="K272" s="96">
        <f t="shared" si="92"/>
        <v>0</v>
      </c>
      <c r="L272" s="96"/>
      <c r="M272" s="96">
        <f t="shared" si="92"/>
        <v>0</v>
      </c>
      <c r="N272" s="96"/>
      <c r="O272" s="96">
        <f t="shared" si="92"/>
        <v>0</v>
      </c>
      <c r="P272" s="96"/>
      <c r="Q272" s="96">
        <f t="shared" si="92"/>
        <v>2628.04</v>
      </c>
      <c r="R272" s="99">
        <f>SUM(R273,R278,R286,R296)</f>
        <v>2419.92</v>
      </c>
      <c r="S272" s="96">
        <f t="shared" si="92"/>
        <v>0</v>
      </c>
      <c r="T272" s="96"/>
      <c r="U272" s="96">
        <f t="shared" si="92"/>
        <v>0</v>
      </c>
      <c r="V272" s="96"/>
      <c r="W272" s="96"/>
      <c r="X272" s="96">
        <f t="shared" si="92"/>
        <v>0</v>
      </c>
      <c r="Y272" s="91"/>
    </row>
    <row r="273" spans="1:25" s="5" customFormat="1" ht="25.5">
      <c r="A273" s="85">
        <v>321</v>
      </c>
      <c r="B273" s="86" t="s">
        <v>17</v>
      </c>
      <c r="C273" s="96">
        <f>SUM(C274,C275,C276,C277)</f>
        <v>0</v>
      </c>
      <c r="D273" s="99">
        <f>SUM(D274,D275,D276,D277)</f>
        <v>0</v>
      </c>
      <c r="E273" s="96">
        <f t="shared" ref="E273:X273" si="93">SUM(E274,E275,E276,E277)</f>
        <v>0</v>
      </c>
      <c r="F273" s="96"/>
      <c r="G273" s="96">
        <f t="shared" si="93"/>
        <v>0</v>
      </c>
      <c r="H273" s="96"/>
      <c r="I273" s="96">
        <f t="shared" si="93"/>
        <v>0</v>
      </c>
      <c r="J273" s="96"/>
      <c r="K273" s="96">
        <f t="shared" si="93"/>
        <v>0</v>
      </c>
      <c r="L273" s="96"/>
      <c r="M273" s="96">
        <f t="shared" si="93"/>
        <v>0</v>
      </c>
      <c r="N273" s="96"/>
      <c r="O273" s="96">
        <f t="shared" si="93"/>
        <v>0</v>
      </c>
      <c r="P273" s="96"/>
      <c r="Q273" s="96">
        <f t="shared" si="93"/>
        <v>0</v>
      </c>
      <c r="R273" s="99">
        <f>SUM(R274,R275,R276,R277)</f>
        <v>0</v>
      </c>
      <c r="S273" s="96">
        <f t="shared" si="93"/>
        <v>0</v>
      </c>
      <c r="T273" s="96"/>
      <c r="U273" s="96">
        <f t="shared" si="93"/>
        <v>0</v>
      </c>
      <c r="V273" s="96"/>
      <c r="W273" s="96"/>
      <c r="X273" s="96">
        <f t="shared" si="93"/>
        <v>0</v>
      </c>
      <c r="Y273" s="91"/>
    </row>
    <row r="274" spans="1:25" s="5" customFormat="1">
      <c r="A274" s="74">
        <v>3211</v>
      </c>
      <c r="B274" s="75" t="s">
        <v>58</v>
      </c>
      <c r="C274" s="97">
        <f t="shared" ref="C274:C277" si="94">SUM(Q274)</f>
        <v>0</v>
      </c>
      <c r="D274" s="100">
        <f>SUM(R274)</f>
        <v>0</v>
      </c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100"/>
      <c r="S274" s="97"/>
      <c r="T274" s="97"/>
      <c r="U274" s="97"/>
      <c r="V274" s="97"/>
      <c r="W274" s="97"/>
      <c r="X274" s="97"/>
      <c r="Y274" s="91"/>
    </row>
    <row r="275" spans="1:25" s="5" customFormat="1" ht="25.5">
      <c r="A275" s="74">
        <v>3212</v>
      </c>
      <c r="B275" s="75" t="s">
        <v>59</v>
      </c>
      <c r="C275" s="97">
        <f t="shared" si="94"/>
        <v>0</v>
      </c>
      <c r="D275" s="100">
        <f>SUM(R275)</f>
        <v>0</v>
      </c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100"/>
      <c r="S275" s="97"/>
      <c r="T275" s="97"/>
      <c r="U275" s="97"/>
      <c r="V275" s="97"/>
      <c r="W275" s="97"/>
      <c r="X275" s="97"/>
      <c r="Y275" s="91"/>
    </row>
    <row r="276" spans="1:25" s="5" customFormat="1">
      <c r="A276" s="74">
        <v>3213</v>
      </c>
      <c r="B276" s="75" t="s">
        <v>60</v>
      </c>
      <c r="C276" s="97">
        <f t="shared" si="94"/>
        <v>0</v>
      </c>
      <c r="D276" s="100">
        <f>SUM(R276)</f>
        <v>0</v>
      </c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100"/>
      <c r="S276" s="97"/>
      <c r="T276" s="97"/>
      <c r="U276" s="97"/>
      <c r="V276" s="97"/>
      <c r="W276" s="97"/>
      <c r="X276" s="97"/>
      <c r="Y276" s="91"/>
    </row>
    <row r="277" spans="1:25" s="5" customFormat="1" ht="25.5">
      <c r="A277" s="74">
        <v>3214</v>
      </c>
      <c r="B277" s="75" t="s">
        <v>61</v>
      </c>
      <c r="C277" s="97">
        <f t="shared" si="94"/>
        <v>0</v>
      </c>
      <c r="D277" s="100">
        <f>SUM(R277)</f>
        <v>0</v>
      </c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100"/>
      <c r="S277" s="97"/>
      <c r="T277" s="97"/>
      <c r="U277" s="97"/>
      <c r="V277" s="97"/>
      <c r="W277" s="97"/>
      <c r="X277" s="97"/>
      <c r="Y277" s="91"/>
    </row>
    <row r="278" spans="1:25" s="5" customFormat="1">
      <c r="A278" s="80">
        <v>322</v>
      </c>
      <c r="B278" s="78" t="s">
        <v>18</v>
      </c>
      <c r="C278" s="96">
        <f>SUM(C279,C280,C281,C282,C283,C284,C285)</f>
        <v>2628.04</v>
      </c>
      <c r="D278" s="99">
        <f>SUM(D279,D280,D281,D282,D283,D284,D285)</f>
        <v>2419.92</v>
      </c>
      <c r="E278" s="96">
        <f t="shared" ref="E278:X278" si="95">SUM(E279,E280,E281,E282,E283,E284,E285)</f>
        <v>0</v>
      </c>
      <c r="F278" s="96"/>
      <c r="G278" s="96">
        <f t="shared" si="95"/>
        <v>0</v>
      </c>
      <c r="H278" s="96"/>
      <c r="I278" s="96">
        <f t="shared" si="95"/>
        <v>0</v>
      </c>
      <c r="J278" s="96"/>
      <c r="K278" s="96">
        <f t="shared" si="95"/>
        <v>0</v>
      </c>
      <c r="L278" s="96"/>
      <c r="M278" s="96">
        <f t="shared" si="95"/>
        <v>0</v>
      </c>
      <c r="N278" s="96"/>
      <c r="O278" s="96">
        <f t="shared" si="95"/>
        <v>0</v>
      </c>
      <c r="P278" s="96"/>
      <c r="Q278" s="96">
        <f t="shared" si="95"/>
        <v>2628.04</v>
      </c>
      <c r="R278" s="99">
        <f t="shared" si="95"/>
        <v>2419.92</v>
      </c>
      <c r="S278" s="96">
        <f t="shared" si="95"/>
        <v>0</v>
      </c>
      <c r="T278" s="96"/>
      <c r="U278" s="96">
        <f t="shared" si="95"/>
        <v>0</v>
      </c>
      <c r="V278" s="96"/>
      <c r="W278" s="96"/>
      <c r="X278" s="96">
        <f t="shared" si="95"/>
        <v>0</v>
      </c>
      <c r="Y278" s="91"/>
    </row>
    <row r="279" spans="1:25" s="5" customFormat="1" ht="25.5">
      <c r="A279" s="74">
        <v>3221</v>
      </c>
      <c r="B279" s="75" t="s">
        <v>62</v>
      </c>
      <c r="C279" s="97">
        <f>SUM(Q279)</f>
        <v>0</v>
      </c>
      <c r="D279" s="100">
        <f>SUM(R279)</f>
        <v>0</v>
      </c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100"/>
      <c r="S279" s="97"/>
      <c r="T279" s="97"/>
      <c r="U279" s="97"/>
      <c r="V279" s="97"/>
      <c r="W279" s="97"/>
      <c r="X279" s="97"/>
      <c r="Y279" s="91"/>
    </row>
    <row r="280" spans="1:25" s="5" customFormat="1">
      <c r="A280" s="74">
        <v>3222</v>
      </c>
      <c r="B280" s="75" t="s">
        <v>63</v>
      </c>
      <c r="C280" s="97">
        <v>2628.04</v>
      </c>
      <c r="D280" s="100">
        <v>2419.92</v>
      </c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>
        <v>2628.04</v>
      </c>
      <c r="R280" s="100">
        <v>2419.92</v>
      </c>
      <c r="S280" s="97"/>
      <c r="T280" s="97"/>
      <c r="U280" s="97"/>
      <c r="V280" s="97"/>
      <c r="W280" s="97"/>
      <c r="X280" s="97"/>
      <c r="Y280" s="91"/>
    </row>
    <row r="281" spans="1:25" s="5" customFormat="1">
      <c r="A281" s="74">
        <v>3223</v>
      </c>
      <c r="B281" s="75" t="s">
        <v>64</v>
      </c>
      <c r="C281" s="97">
        <f>SUM(Q281)</f>
        <v>0</v>
      </c>
      <c r="D281" s="100">
        <f t="shared" ref="D281:D285" si="96">SUM(R281)</f>
        <v>0</v>
      </c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100"/>
      <c r="S281" s="97"/>
      <c r="T281" s="97"/>
      <c r="U281" s="97"/>
      <c r="V281" s="97"/>
      <c r="W281" s="97"/>
      <c r="X281" s="97"/>
      <c r="Y281" s="91"/>
    </row>
    <row r="282" spans="1:25" s="5" customFormat="1" ht="25.5">
      <c r="A282" s="74">
        <v>3224</v>
      </c>
      <c r="B282" s="75" t="s">
        <v>65</v>
      </c>
      <c r="C282" s="97">
        <f>SUM(Q282)</f>
        <v>0</v>
      </c>
      <c r="D282" s="100">
        <f t="shared" si="96"/>
        <v>0</v>
      </c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100"/>
      <c r="S282" s="97"/>
      <c r="T282" s="97"/>
      <c r="U282" s="97"/>
      <c r="V282" s="97"/>
      <c r="W282" s="97"/>
      <c r="X282" s="97"/>
      <c r="Y282" s="91"/>
    </row>
    <row r="283" spans="1:25" s="5" customFormat="1">
      <c r="A283" s="74">
        <v>3225</v>
      </c>
      <c r="B283" s="75" t="s">
        <v>66</v>
      </c>
      <c r="C283" s="97">
        <f>SUM(Q283)</f>
        <v>0</v>
      </c>
      <c r="D283" s="100">
        <f t="shared" si="96"/>
        <v>0</v>
      </c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100"/>
      <c r="S283" s="97"/>
      <c r="T283" s="97"/>
      <c r="U283" s="97"/>
      <c r="V283" s="97"/>
      <c r="W283" s="97"/>
      <c r="X283" s="97"/>
      <c r="Y283" s="91"/>
    </row>
    <row r="284" spans="1:25" s="5" customFormat="1" ht="25.5">
      <c r="A284" s="74">
        <v>3226</v>
      </c>
      <c r="B284" s="75" t="s">
        <v>67</v>
      </c>
      <c r="C284" s="97">
        <f>SUM(Q284)</f>
        <v>0</v>
      </c>
      <c r="D284" s="100">
        <f t="shared" si="96"/>
        <v>0</v>
      </c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100"/>
      <c r="S284" s="97"/>
      <c r="T284" s="97"/>
      <c r="U284" s="97"/>
      <c r="V284" s="97"/>
      <c r="W284" s="97"/>
      <c r="X284" s="97"/>
      <c r="Y284" s="91"/>
    </row>
    <row r="285" spans="1:25" s="5" customFormat="1" ht="25.5">
      <c r="A285" s="74">
        <v>3227</v>
      </c>
      <c r="B285" s="75" t="s">
        <v>68</v>
      </c>
      <c r="C285" s="97">
        <f>SUM(Q285)</f>
        <v>0</v>
      </c>
      <c r="D285" s="100">
        <f t="shared" si="96"/>
        <v>0</v>
      </c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100"/>
      <c r="S285" s="97"/>
      <c r="T285" s="97"/>
      <c r="U285" s="97"/>
      <c r="V285" s="97"/>
      <c r="W285" s="97"/>
      <c r="X285" s="97"/>
      <c r="Y285" s="91"/>
    </row>
    <row r="286" spans="1:25" s="5" customFormat="1">
      <c r="A286" s="85">
        <v>323</v>
      </c>
      <c r="B286" s="86" t="s">
        <v>19</v>
      </c>
      <c r="C286" s="96">
        <f>SUM(C287,C288,C289,C290,C291,C292,C293,C294,C295)</f>
        <v>0</v>
      </c>
      <c r="D286" s="99">
        <f>SUM(D287,D288,D289,D290,D291,D292,D293,D294,D295)</f>
        <v>0</v>
      </c>
      <c r="E286" s="96">
        <f t="shared" ref="E286:X286" si="97">SUM(E287,E288,E289,E290,E291,E292,E293,E294,E295)</f>
        <v>0</v>
      </c>
      <c r="F286" s="96"/>
      <c r="G286" s="96">
        <f t="shared" si="97"/>
        <v>0</v>
      </c>
      <c r="H286" s="96"/>
      <c r="I286" s="96">
        <f t="shared" si="97"/>
        <v>0</v>
      </c>
      <c r="J286" s="96"/>
      <c r="K286" s="96">
        <f t="shared" si="97"/>
        <v>0</v>
      </c>
      <c r="L286" s="96"/>
      <c r="M286" s="96">
        <f t="shared" si="97"/>
        <v>0</v>
      </c>
      <c r="N286" s="96"/>
      <c r="O286" s="96">
        <f t="shared" si="97"/>
        <v>0</v>
      </c>
      <c r="P286" s="96"/>
      <c r="Q286" s="96">
        <f t="shared" si="97"/>
        <v>0</v>
      </c>
      <c r="R286" s="99">
        <f t="shared" si="97"/>
        <v>0</v>
      </c>
      <c r="S286" s="96">
        <f t="shared" si="97"/>
        <v>0</v>
      </c>
      <c r="T286" s="96"/>
      <c r="U286" s="96">
        <f t="shared" si="97"/>
        <v>0</v>
      </c>
      <c r="V286" s="96"/>
      <c r="W286" s="96"/>
      <c r="X286" s="96">
        <f t="shared" si="97"/>
        <v>0</v>
      </c>
      <c r="Y286" s="91"/>
    </row>
    <row r="287" spans="1:25" s="5" customFormat="1">
      <c r="A287" s="74">
        <v>3231</v>
      </c>
      <c r="B287" s="75" t="s">
        <v>69</v>
      </c>
      <c r="C287" s="97">
        <f t="shared" ref="C287:C295" si="98">SUM(Q287)</f>
        <v>0</v>
      </c>
      <c r="D287" s="100">
        <f t="shared" ref="D287:D295" si="99">SUM(R287)</f>
        <v>0</v>
      </c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100"/>
      <c r="S287" s="97"/>
      <c r="T287" s="97"/>
      <c r="U287" s="97"/>
      <c r="V287" s="97"/>
      <c r="W287" s="97"/>
      <c r="X287" s="97"/>
      <c r="Y287" s="91"/>
    </row>
    <row r="288" spans="1:25" s="5" customFormat="1" ht="25.5">
      <c r="A288" s="74">
        <v>3232</v>
      </c>
      <c r="B288" s="75" t="s">
        <v>70</v>
      </c>
      <c r="C288" s="97">
        <f t="shared" si="98"/>
        <v>0</v>
      </c>
      <c r="D288" s="100">
        <f t="shared" si="99"/>
        <v>0</v>
      </c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100"/>
      <c r="S288" s="97"/>
      <c r="T288" s="97"/>
      <c r="U288" s="97"/>
      <c r="V288" s="97"/>
      <c r="W288" s="97"/>
      <c r="X288" s="97"/>
      <c r="Y288" s="91"/>
    </row>
    <row r="289" spans="1:25" s="5" customFormat="1">
      <c r="A289" s="74">
        <v>3233</v>
      </c>
      <c r="B289" s="75" t="s">
        <v>71</v>
      </c>
      <c r="C289" s="97">
        <f t="shared" si="98"/>
        <v>0</v>
      </c>
      <c r="D289" s="100">
        <f t="shared" si="99"/>
        <v>0</v>
      </c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100"/>
      <c r="S289" s="97"/>
      <c r="T289" s="97"/>
      <c r="U289" s="97"/>
      <c r="V289" s="97"/>
      <c r="W289" s="97"/>
      <c r="X289" s="97"/>
      <c r="Y289" s="91"/>
    </row>
    <row r="290" spans="1:25" s="5" customFormat="1">
      <c r="A290" s="74">
        <v>3234</v>
      </c>
      <c r="B290" s="75" t="s">
        <v>72</v>
      </c>
      <c r="C290" s="97">
        <f t="shared" si="98"/>
        <v>0</v>
      </c>
      <c r="D290" s="100">
        <f t="shared" si="99"/>
        <v>0</v>
      </c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100"/>
      <c r="S290" s="97"/>
      <c r="T290" s="97"/>
      <c r="U290" s="97"/>
      <c r="V290" s="97"/>
      <c r="W290" s="97"/>
      <c r="X290" s="97"/>
      <c r="Y290" s="91"/>
    </row>
    <row r="291" spans="1:25" s="5" customFormat="1">
      <c r="A291" s="74">
        <v>3235</v>
      </c>
      <c r="B291" s="75" t="s">
        <v>73</v>
      </c>
      <c r="C291" s="97">
        <f t="shared" si="98"/>
        <v>0</v>
      </c>
      <c r="D291" s="100">
        <f t="shared" si="99"/>
        <v>0</v>
      </c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100"/>
      <c r="S291" s="97"/>
      <c r="T291" s="97"/>
      <c r="U291" s="97"/>
      <c r="V291" s="97"/>
      <c r="W291" s="97"/>
      <c r="X291" s="97"/>
      <c r="Y291" s="91"/>
    </row>
    <row r="292" spans="1:25" s="5" customFormat="1">
      <c r="A292" s="74">
        <v>3236</v>
      </c>
      <c r="B292" s="75" t="s">
        <v>74</v>
      </c>
      <c r="C292" s="97">
        <f t="shared" si="98"/>
        <v>0</v>
      </c>
      <c r="D292" s="100">
        <f t="shared" si="99"/>
        <v>0</v>
      </c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100"/>
      <c r="S292" s="97"/>
      <c r="T292" s="97"/>
      <c r="U292" s="97"/>
      <c r="V292" s="97"/>
      <c r="W292" s="97"/>
      <c r="X292" s="97"/>
      <c r="Y292" s="91"/>
    </row>
    <row r="293" spans="1:25" s="5" customFormat="1">
      <c r="A293" s="74">
        <v>3237</v>
      </c>
      <c r="B293" s="75" t="s">
        <v>75</v>
      </c>
      <c r="C293" s="97">
        <f t="shared" si="98"/>
        <v>0</v>
      </c>
      <c r="D293" s="100">
        <f t="shared" si="99"/>
        <v>0</v>
      </c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100"/>
      <c r="S293" s="97"/>
      <c r="T293" s="97"/>
      <c r="U293" s="97"/>
      <c r="V293" s="97"/>
      <c r="W293" s="97"/>
      <c r="X293" s="97"/>
      <c r="Y293" s="91"/>
    </row>
    <row r="294" spans="1:25" s="5" customFormat="1">
      <c r="A294" s="74">
        <v>3238</v>
      </c>
      <c r="B294" s="75" t="s">
        <v>76</v>
      </c>
      <c r="C294" s="97">
        <f t="shared" si="98"/>
        <v>0</v>
      </c>
      <c r="D294" s="100">
        <f t="shared" si="99"/>
        <v>0</v>
      </c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100"/>
      <c r="S294" s="97"/>
      <c r="T294" s="97"/>
      <c r="U294" s="97"/>
      <c r="V294" s="97"/>
      <c r="W294" s="97"/>
      <c r="X294" s="97"/>
      <c r="Y294" s="91"/>
    </row>
    <row r="295" spans="1:25" s="5" customFormat="1">
      <c r="A295" s="74">
        <v>3239</v>
      </c>
      <c r="B295" s="75" t="s">
        <v>77</v>
      </c>
      <c r="C295" s="97">
        <f t="shared" si="98"/>
        <v>0</v>
      </c>
      <c r="D295" s="100">
        <f t="shared" si="99"/>
        <v>0</v>
      </c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100"/>
      <c r="S295" s="97"/>
      <c r="T295" s="97"/>
      <c r="U295" s="97"/>
      <c r="V295" s="97"/>
      <c r="W295" s="97"/>
      <c r="X295" s="97"/>
      <c r="Y295" s="91"/>
    </row>
    <row r="296" spans="1:25" s="5" customFormat="1">
      <c r="A296" s="80">
        <v>329</v>
      </c>
      <c r="B296" s="78" t="s">
        <v>87</v>
      </c>
      <c r="C296" s="96">
        <f t="shared" ref="C296:X296" si="100">SUM(C297,C298,C299,C300,)</f>
        <v>0</v>
      </c>
      <c r="D296" s="99">
        <f>SUM(D297,D298,D299,D300,)</f>
        <v>0</v>
      </c>
      <c r="E296" s="96">
        <f t="shared" si="100"/>
        <v>0</v>
      </c>
      <c r="F296" s="96"/>
      <c r="G296" s="96">
        <f t="shared" si="100"/>
        <v>0</v>
      </c>
      <c r="H296" s="96"/>
      <c r="I296" s="96">
        <f t="shared" si="100"/>
        <v>0</v>
      </c>
      <c r="J296" s="96"/>
      <c r="K296" s="96">
        <f t="shared" si="100"/>
        <v>0</v>
      </c>
      <c r="L296" s="96"/>
      <c r="M296" s="96">
        <f t="shared" si="100"/>
        <v>0</v>
      </c>
      <c r="N296" s="96"/>
      <c r="O296" s="96">
        <f t="shared" si="100"/>
        <v>0</v>
      </c>
      <c r="P296" s="96"/>
      <c r="Q296" s="96">
        <f t="shared" si="100"/>
        <v>0</v>
      </c>
      <c r="R296" s="99">
        <f>SUM(R297,R298,R299,R300,)</f>
        <v>0</v>
      </c>
      <c r="S296" s="96">
        <f t="shared" si="100"/>
        <v>0</v>
      </c>
      <c r="T296" s="96"/>
      <c r="U296" s="96">
        <f t="shared" si="100"/>
        <v>0</v>
      </c>
      <c r="V296" s="96"/>
      <c r="W296" s="96"/>
      <c r="X296" s="96">
        <f t="shared" si="100"/>
        <v>0</v>
      </c>
      <c r="Y296" s="91"/>
    </row>
    <row r="297" spans="1:25" s="5" customFormat="1">
      <c r="A297" s="74">
        <v>3293</v>
      </c>
      <c r="B297" s="75" t="s">
        <v>88</v>
      </c>
      <c r="C297" s="97">
        <f t="shared" ref="C297:C300" si="101">SUM(Q297)</f>
        <v>0</v>
      </c>
      <c r="D297" s="100">
        <f>SUM(R297)</f>
        <v>0</v>
      </c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100"/>
      <c r="S297" s="97"/>
      <c r="T297" s="97"/>
      <c r="U297" s="97"/>
      <c r="V297" s="97"/>
      <c r="W297" s="97"/>
      <c r="X297" s="97"/>
      <c r="Y297" s="91"/>
    </row>
    <row r="298" spans="1:25" s="5" customFormat="1">
      <c r="A298" s="74">
        <v>3294</v>
      </c>
      <c r="B298" s="75" t="s">
        <v>89</v>
      </c>
      <c r="C298" s="97">
        <f t="shared" si="101"/>
        <v>0</v>
      </c>
      <c r="D298" s="100">
        <f>SUM(R298)</f>
        <v>0</v>
      </c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100"/>
      <c r="S298" s="97"/>
      <c r="T298" s="97"/>
      <c r="U298" s="97"/>
      <c r="V298" s="97"/>
      <c r="W298" s="97"/>
      <c r="X298" s="97"/>
      <c r="Y298" s="91"/>
    </row>
    <row r="299" spans="1:25" s="5" customFormat="1">
      <c r="A299" s="74">
        <v>3295</v>
      </c>
      <c r="B299" s="75" t="s">
        <v>90</v>
      </c>
      <c r="C299" s="97">
        <f t="shared" si="101"/>
        <v>0</v>
      </c>
      <c r="D299" s="100">
        <f>SUM(R299)</f>
        <v>0</v>
      </c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100"/>
      <c r="S299" s="97"/>
      <c r="T299" s="97"/>
      <c r="U299" s="97"/>
      <c r="V299" s="97"/>
      <c r="W299" s="97"/>
      <c r="X299" s="97"/>
      <c r="Y299" s="91"/>
    </row>
    <row r="300" spans="1:25" s="5" customFormat="1">
      <c r="A300" s="74">
        <v>3299</v>
      </c>
      <c r="B300" s="75" t="s">
        <v>86</v>
      </c>
      <c r="C300" s="97">
        <f t="shared" si="101"/>
        <v>0</v>
      </c>
      <c r="D300" s="100">
        <f>SUM(R300)</f>
        <v>0</v>
      </c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100"/>
      <c r="S300" s="97"/>
      <c r="T300" s="97"/>
      <c r="U300" s="97"/>
      <c r="V300" s="97"/>
      <c r="W300" s="97"/>
      <c r="X300" s="97"/>
      <c r="Y300" s="91"/>
    </row>
    <row r="301" spans="1:25" s="5" customFormat="1">
      <c r="A301" s="80">
        <v>34</v>
      </c>
      <c r="B301" s="78" t="s">
        <v>20</v>
      </c>
      <c r="C301" s="96">
        <f>SUM(C302)</f>
        <v>0</v>
      </c>
      <c r="D301" s="99">
        <f>SUM(D302)</f>
        <v>0</v>
      </c>
      <c r="E301" s="96">
        <f t="shared" ref="E301:X301" si="102">SUM(E302)</f>
        <v>0</v>
      </c>
      <c r="F301" s="96"/>
      <c r="G301" s="96">
        <f t="shared" si="102"/>
        <v>0</v>
      </c>
      <c r="H301" s="96"/>
      <c r="I301" s="96">
        <f t="shared" si="102"/>
        <v>0</v>
      </c>
      <c r="J301" s="96"/>
      <c r="K301" s="96">
        <f t="shared" si="102"/>
        <v>0</v>
      </c>
      <c r="L301" s="96"/>
      <c r="M301" s="96">
        <f t="shared" si="102"/>
        <v>0</v>
      </c>
      <c r="N301" s="96"/>
      <c r="O301" s="96">
        <f t="shared" si="102"/>
        <v>0</v>
      </c>
      <c r="P301" s="96"/>
      <c r="Q301" s="96">
        <f t="shared" si="102"/>
        <v>0</v>
      </c>
      <c r="R301" s="99">
        <f t="shared" si="102"/>
        <v>0</v>
      </c>
      <c r="S301" s="96">
        <f t="shared" si="102"/>
        <v>0</v>
      </c>
      <c r="T301" s="96"/>
      <c r="U301" s="96">
        <f t="shared" si="102"/>
        <v>0</v>
      </c>
      <c r="V301" s="96"/>
      <c r="W301" s="96"/>
      <c r="X301" s="96">
        <f t="shared" si="102"/>
        <v>0</v>
      </c>
      <c r="Y301" s="91"/>
    </row>
    <row r="302" spans="1:25" s="5" customFormat="1">
      <c r="A302" s="85">
        <v>343</v>
      </c>
      <c r="B302" s="86" t="s">
        <v>21</v>
      </c>
      <c r="C302" s="98">
        <f>SUM(C303,C304,C305,C306)</f>
        <v>0</v>
      </c>
      <c r="D302" s="177">
        <f>SUM(D303,D304,D305,D306)</f>
        <v>0</v>
      </c>
      <c r="E302" s="98">
        <f t="shared" ref="E302:X302" si="103">SUM(E303,E304,E305,E306)</f>
        <v>0</v>
      </c>
      <c r="F302" s="98"/>
      <c r="G302" s="98">
        <f t="shared" si="103"/>
        <v>0</v>
      </c>
      <c r="H302" s="98"/>
      <c r="I302" s="98">
        <f t="shared" si="103"/>
        <v>0</v>
      </c>
      <c r="J302" s="98"/>
      <c r="K302" s="98">
        <f t="shared" si="103"/>
        <v>0</v>
      </c>
      <c r="L302" s="98"/>
      <c r="M302" s="98">
        <f t="shared" si="103"/>
        <v>0</v>
      </c>
      <c r="N302" s="98"/>
      <c r="O302" s="98">
        <f t="shared" si="103"/>
        <v>0</v>
      </c>
      <c r="P302" s="98"/>
      <c r="Q302" s="98">
        <f t="shared" si="103"/>
        <v>0</v>
      </c>
      <c r="R302" s="177">
        <f>SUM(R303,R304,R305,R306)</f>
        <v>0</v>
      </c>
      <c r="S302" s="98">
        <f t="shared" si="103"/>
        <v>0</v>
      </c>
      <c r="T302" s="98"/>
      <c r="U302" s="98">
        <f t="shared" si="103"/>
        <v>0</v>
      </c>
      <c r="V302" s="98"/>
      <c r="W302" s="98"/>
      <c r="X302" s="98">
        <f t="shared" si="103"/>
        <v>0</v>
      </c>
      <c r="Y302" s="91"/>
    </row>
    <row r="303" spans="1:25" s="5" customFormat="1" ht="25.5">
      <c r="A303" s="74">
        <v>3431</v>
      </c>
      <c r="B303" s="75" t="s">
        <v>78</v>
      </c>
      <c r="C303" s="97">
        <f t="shared" ref="C303:C306" si="104">SUM(Q303)</f>
        <v>0</v>
      </c>
      <c r="D303" s="100">
        <f>SUM(R303)</f>
        <v>0</v>
      </c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100"/>
      <c r="S303" s="97"/>
      <c r="T303" s="97"/>
      <c r="U303" s="97"/>
      <c r="V303" s="97"/>
      <c r="W303" s="97"/>
      <c r="X303" s="97"/>
      <c r="Y303" s="91"/>
    </row>
    <row r="304" spans="1:25" s="5" customFormat="1" ht="25.5">
      <c r="A304" s="74">
        <v>3432</v>
      </c>
      <c r="B304" s="75" t="s">
        <v>79</v>
      </c>
      <c r="C304" s="97">
        <f t="shared" si="104"/>
        <v>0</v>
      </c>
      <c r="D304" s="100">
        <f>SUM(R304)</f>
        <v>0</v>
      </c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100"/>
      <c r="S304" s="97"/>
      <c r="T304" s="97"/>
      <c r="U304" s="97"/>
      <c r="V304" s="97"/>
      <c r="W304" s="97"/>
      <c r="X304" s="97"/>
      <c r="Y304" s="91"/>
    </row>
    <row r="305" spans="1:25" s="5" customFormat="1">
      <c r="A305" s="74">
        <v>3433</v>
      </c>
      <c r="B305" s="75" t="s">
        <v>80</v>
      </c>
      <c r="C305" s="97">
        <f t="shared" si="104"/>
        <v>0</v>
      </c>
      <c r="D305" s="100">
        <f>SUM(R305)</f>
        <v>0</v>
      </c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100"/>
      <c r="S305" s="97"/>
      <c r="T305" s="97"/>
      <c r="U305" s="97"/>
      <c r="V305" s="97"/>
      <c r="W305" s="97"/>
      <c r="X305" s="97"/>
      <c r="Y305" s="91"/>
    </row>
    <row r="306" spans="1:25" s="5" customFormat="1" ht="25.5">
      <c r="A306" s="74">
        <v>3434</v>
      </c>
      <c r="B306" s="75" t="s">
        <v>81</v>
      </c>
      <c r="C306" s="97">
        <f t="shared" si="104"/>
        <v>0</v>
      </c>
      <c r="D306" s="100">
        <f>SUM(R306)</f>
        <v>0</v>
      </c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100"/>
      <c r="S306" s="97"/>
      <c r="T306" s="97"/>
      <c r="U306" s="97"/>
      <c r="V306" s="97"/>
      <c r="W306" s="97"/>
      <c r="X306" s="97"/>
      <c r="Y306" s="91"/>
    </row>
    <row r="307" spans="1:25" s="5" customFormat="1" ht="25.5">
      <c r="A307" s="80">
        <v>4</v>
      </c>
      <c r="B307" s="78" t="s">
        <v>22</v>
      </c>
      <c r="C307" s="96">
        <f>SUM(C308)</f>
        <v>0</v>
      </c>
      <c r="D307" s="99">
        <f>SUM(D308)</f>
        <v>0</v>
      </c>
      <c r="E307" s="96">
        <f t="shared" ref="E307:X307" si="105">SUM(E308)</f>
        <v>0</v>
      </c>
      <c r="F307" s="96"/>
      <c r="G307" s="96">
        <f t="shared" si="105"/>
        <v>0</v>
      </c>
      <c r="H307" s="96"/>
      <c r="I307" s="96">
        <f t="shared" si="105"/>
        <v>0</v>
      </c>
      <c r="J307" s="96"/>
      <c r="K307" s="96">
        <f t="shared" si="105"/>
        <v>0</v>
      </c>
      <c r="L307" s="96"/>
      <c r="M307" s="96">
        <f t="shared" si="105"/>
        <v>0</v>
      </c>
      <c r="N307" s="96"/>
      <c r="O307" s="96">
        <f t="shared" si="105"/>
        <v>0</v>
      </c>
      <c r="P307" s="96"/>
      <c r="Q307" s="96">
        <f t="shared" si="105"/>
        <v>0</v>
      </c>
      <c r="R307" s="99">
        <f t="shared" si="105"/>
        <v>0</v>
      </c>
      <c r="S307" s="96">
        <f t="shared" si="105"/>
        <v>0</v>
      </c>
      <c r="T307" s="96"/>
      <c r="U307" s="96">
        <f t="shared" si="105"/>
        <v>0</v>
      </c>
      <c r="V307" s="96"/>
      <c r="W307" s="96"/>
      <c r="X307" s="96">
        <f t="shared" si="105"/>
        <v>0</v>
      </c>
      <c r="Y307" s="91"/>
    </row>
    <row r="308" spans="1:25" s="5" customFormat="1" ht="38.25">
      <c r="A308" s="80">
        <v>42</v>
      </c>
      <c r="B308" s="78" t="s">
        <v>39</v>
      </c>
      <c r="C308" s="98">
        <f t="shared" ref="C308:X308" si="106">SUM(C309,C314,C317)</f>
        <v>0</v>
      </c>
      <c r="D308" s="177">
        <f>SUM(D309,D314,D317)</f>
        <v>0</v>
      </c>
      <c r="E308" s="98">
        <f t="shared" si="106"/>
        <v>0</v>
      </c>
      <c r="F308" s="98"/>
      <c r="G308" s="98">
        <f t="shared" si="106"/>
        <v>0</v>
      </c>
      <c r="H308" s="98"/>
      <c r="I308" s="98">
        <f t="shared" si="106"/>
        <v>0</v>
      </c>
      <c r="J308" s="98"/>
      <c r="K308" s="98">
        <f t="shared" si="106"/>
        <v>0</v>
      </c>
      <c r="L308" s="98"/>
      <c r="M308" s="98">
        <f t="shared" si="106"/>
        <v>0</v>
      </c>
      <c r="N308" s="98"/>
      <c r="O308" s="98">
        <f t="shared" si="106"/>
        <v>0</v>
      </c>
      <c r="P308" s="98"/>
      <c r="Q308" s="98">
        <f t="shared" si="106"/>
        <v>0</v>
      </c>
      <c r="R308" s="177">
        <f>SUM(R309,R314,R317)</f>
        <v>0</v>
      </c>
      <c r="S308" s="98">
        <f t="shared" si="106"/>
        <v>0</v>
      </c>
      <c r="T308" s="98"/>
      <c r="U308" s="98">
        <f t="shared" si="106"/>
        <v>0</v>
      </c>
      <c r="V308" s="98"/>
      <c r="W308" s="98"/>
      <c r="X308" s="98">
        <f t="shared" si="106"/>
        <v>0</v>
      </c>
      <c r="Y308" s="91"/>
    </row>
    <row r="309" spans="1:25" s="5" customFormat="1">
      <c r="A309" s="85">
        <v>421</v>
      </c>
      <c r="B309" s="86" t="s">
        <v>33</v>
      </c>
      <c r="C309" s="98">
        <f>SUM(C310:C313)</f>
        <v>0</v>
      </c>
      <c r="D309" s="177">
        <f>SUM(D310:D313)</f>
        <v>0</v>
      </c>
      <c r="E309" s="98">
        <f t="shared" ref="E309:X309" si="107">SUM(E310:E313)</f>
        <v>0</v>
      </c>
      <c r="F309" s="98"/>
      <c r="G309" s="98">
        <f t="shared" si="107"/>
        <v>0</v>
      </c>
      <c r="H309" s="98"/>
      <c r="I309" s="98">
        <f t="shared" si="107"/>
        <v>0</v>
      </c>
      <c r="J309" s="98"/>
      <c r="K309" s="98">
        <f t="shared" si="107"/>
        <v>0</v>
      </c>
      <c r="L309" s="98"/>
      <c r="M309" s="98">
        <f t="shared" si="107"/>
        <v>0</v>
      </c>
      <c r="N309" s="98"/>
      <c r="O309" s="98">
        <f t="shared" si="107"/>
        <v>0</v>
      </c>
      <c r="P309" s="98"/>
      <c r="Q309" s="98">
        <f t="shared" si="107"/>
        <v>0</v>
      </c>
      <c r="R309" s="177">
        <f>SUM(R310:R313)</f>
        <v>0</v>
      </c>
      <c r="S309" s="98">
        <f t="shared" si="107"/>
        <v>0</v>
      </c>
      <c r="T309" s="98"/>
      <c r="U309" s="98">
        <f t="shared" si="107"/>
        <v>0</v>
      </c>
      <c r="V309" s="98"/>
      <c r="W309" s="98"/>
      <c r="X309" s="98">
        <f t="shared" si="107"/>
        <v>0</v>
      </c>
      <c r="Y309" s="91"/>
    </row>
    <row r="310" spans="1:25" s="5" customFormat="1">
      <c r="A310" s="74">
        <v>4211</v>
      </c>
      <c r="B310" s="75" t="s">
        <v>82</v>
      </c>
      <c r="C310" s="97">
        <f t="shared" ref="C310:C313" si="108">SUM(Q310)</f>
        <v>0</v>
      </c>
      <c r="D310" s="100">
        <f>SUM(R310)</f>
        <v>0</v>
      </c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100"/>
      <c r="S310" s="97"/>
      <c r="T310" s="97"/>
      <c r="U310" s="97"/>
      <c r="V310" s="97"/>
      <c r="W310" s="97"/>
      <c r="X310" s="97"/>
      <c r="Y310" s="91"/>
    </row>
    <row r="311" spans="1:25" s="5" customFormat="1">
      <c r="A311" s="74">
        <v>4212</v>
      </c>
      <c r="B311" s="75" t="s">
        <v>83</v>
      </c>
      <c r="C311" s="97">
        <f t="shared" si="108"/>
        <v>0</v>
      </c>
      <c r="D311" s="100">
        <f>SUM(R311)</f>
        <v>0</v>
      </c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100"/>
      <c r="S311" s="97"/>
      <c r="T311" s="97"/>
      <c r="U311" s="97"/>
      <c r="V311" s="97"/>
      <c r="W311" s="97"/>
      <c r="X311" s="97"/>
      <c r="Y311" s="91"/>
    </row>
    <row r="312" spans="1:25" s="5" customFormat="1" ht="25.5">
      <c r="A312" s="74">
        <v>4213</v>
      </c>
      <c r="B312" s="75" t="s">
        <v>84</v>
      </c>
      <c r="C312" s="97">
        <f t="shared" si="108"/>
        <v>0</v>
      </c>
      <c r="D312" s="100">
        <f>SUM(R312)</f>
        <v>0</v>
      </c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100"/>
      <c r="S312" s="97"/>
      <c r="T312" s="97"/>
      <c r="U312" s="97"/>
      <c r="V312" s="97"/>
      <c r="W312" s="97"/>
      <c r="X312" s="97"/>
      <c r="Y312" s="91"/>
    </row>
    <row r="313" spans="1:25" s="5" customFormat="1">
      <c r="A313" s="74">
        <v>4214</v>
      </c>
      <c r="B313" s="75" t="s">
        <v>85</v>
      </c>
      <c r="C313" s="97">
        <f t="shared" si="108"/>
        <v>0</v>
      </c>
      <c r="D313" s="100">
        <f>SUM(R313)</f>
        <v>0</v>
      </c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100"/>
      <c r="S313" s="97"/>
      <c r="T313" s="97"/>
      <c r="U313" s="97"/>
      <c r="V313" s="97"/>
      <c r="W313" s="97"/>
      <c r="X313" s="97"/>
      <c r="Y313" s="91"/>
    </row>
    <row r="314" spans="1:25" s="5" customFormat="1">
      <c r="A314" s="80">
        <v>422</v>
      </c>
      <c r="B314" s="78" t="s">
        <v>91</v>
      </c>
      <c r="C314" s="98">
        <f t="shared" ref="C314:X314" si="109">SUM(C315:C316)</f>
        <v>0</v>
      </c>
      <c r="D314" s="177">
        <f>SUM(D315:D316)</f>
        <v>0</v>
      </c>
      <c r="E314" s="98">
        <f t="shared" si="109"/>
        <v>0</v>
      </c>
      <c r="F314" s="98"/>
      <c r="G314" s="98">
        <f t="shared" si="109"/>
        <v>0</v>
      </c>
      <c r="H314" s="98"/>
      <c r="I314" s="98">
        <f t="shared" si="109"/>
        <v>0</v>
      </c>
      <c r="J314" s="98"/>
      <c r="K314" s="98">
        <f t="shared" si="109"/>
        <v>0</v>
      </c>
      <c r="L314" s="98"/>
      <c r="M314" s="98">
        <f t="shared" si="109"/>
        <v>0</v>
      </c>
      <c r="N314" s="98"/>
      <c r="O314" s="98">
        <f t="shared" si="109"/>
        <v>0</v>
      </c>
      <c r="P314" s="98"/>
      <c r="Q314" s="98">
        <f t="shared" si="109"/>
        <v>0</v>
      </c>
      <c r="R314" s="177">
        <f>SUM(R315:R316)</f>
        <v>0</v>
      </c>
      <c r="S314" s="98">
        <f t="shared" si="109"/>
        <v>0</v>
      </c>
      <c r="T314" s="98"/>
      <c r="U314" s="98">
        <f t="shared" si="109"/>
        <v>0</v>
      </c>
      <c r="V314" s="98"/>
      <c r="W314" s="98"/>
      <c r="X314" s="98">
        <f t="shared" si="109"/>
        <v>0</v>
      </c>
      <c r="Y314" s="91"/>
    </row>
    <row r="315" spans="1:25" s="5" customFormat="1">
      <c r="A315" s="90">
        <v>4221</v>
      </c>
      <c r="B315" s="75" t="s">
        <v>93</v>
      </c>
      <c r="C315" s="97">
        <f>SUM(Q315)</f>
        <v>0</v>
      </c>
      <c r="D315" s="100">
        <f>SUM(R315)</f>
        <v>0</v>
      </c>
      <c r="E315" s="96"/>
      <c r="F315" s="96"/>
      <c r="G315" s="96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9"/>
      <c r="S315" s="96"/>
      <c r="T315" s="96"/>
      <c r="U315" s="96"/>
      <c r="V315" s="96"/>
      <c r="W315" s="96"/>
      <c r="X315" s="96"/>
      <c r="Y315" s="91"/>
    </row>
    <row r="316" spans="1:25" s="5" customFormat="1">
      <c r="A316" s="74">
        <v>4226</v>
      </c>
      <c r="B316" s="75" t="s">
        <v>94</v>
      </c>
      <c r="C316" s="97">
        <f>SUM(Q316)</f>
        <v>0</v>
      </c>
      <c r="D316" s="100">
        <f>SUM(R316)</f>
        <v>0</v>
      </c>
      <c r="E316" s="96"/>
      <c r="F316" s="96"/>
      <c r="G316" s="96"/>
      <c r="H316" s="96"/>
      <c r="I316" s="96"/>
      <c r="J316" s="96"/>
      <c r="K316" s="96"/>
      <c r="L316" s="96"/>
      <c r="M316" s="96"/>
      <c r="N316" s="96"/>
      <c r="O316" s="96"/>
      <c r="P316" s="96"/>
      <c r="Q316" s="96"/>
      <c r="R316" s="99"/>
      <c r="S316" s="96"/>
      <c r="T316" s="96"/>
      <c r="U316" s="96"/>
      <c r="V316" s="96"/>
      <c r="W316" s="96"/>
      <c r="X316" s="96"/>
      <c r="Y316" s="91"/>
    </row>
    <row r="317" spans="1:25" s="5" customFormat="1" ht="25.5">
      <c r="A317" s="80">
        <v>424</v>
      </c>
      <c r="B317" s="78" t="s">
        <v>92</v>
      </c>
      <c r="C317" s="96">
        <f t="shared" ref="C317:X317" si="110">C318</f>
        <v>0</v>
      </c>
      <c r="D317" s="99">
        <f t="shared" si="110"/>
        <v>0</v>
      </c>
      <c r="E317" s="96">
        <f t="shared" si="110"/>
        <v>0</v>
      </c>
      <c r="F317" s="96"/>
      <c r="G317" s="96">
        <f t="shared" si="110"/>
        <v>0</v>
      </c>
      <c r="H317" s="96"/>
      <c r="I317" s="96">
        <f t="shared" si="110"/>
        <v>0</v>
      </c>
      <c r="J317" s="96"/>
      <c r="K317" s="96">
        <f t="shared" si="110"/>
        <v>0</v>
      </c>
      <c r="L317" s="96"/>
      <c r="M317" s="96">
        <f t="shared" si="110"/>
        <v>0</v>
      </c>
      <c r="N317" s="96"/>
      <c r="O317" s="96">
        <f t="shared" si="110"/>
        <v>0</v>
      </c>
      <c r="P317" s="96"/>
      <c r="Q317" s="96">
        <f t="shared" si="110"/>
        <v>0</v>
      </c>
      <c r="R317" s="99">
        <f t="shared" si="110"/>
        <v>0</v>
      </c>
      <c r="S317" s="96">
        <f t="shared" si="110"/>
        <v>0</v>
      </c>
      <c r="T317" s="96"/>
      <c r="U317" s="96">
        <f t="shared" si="110"/>
        <v>0</v>
      </c>
      <c r="V317" s="96"/>
      <c r="W317" s="96"/>
      <c r="X317" s="96">
        <f t="shared" si="110"/>
        <v>0</v>
      </c>
      <c r="Y317" s="91"/>
    </row>
    <row r="318" spans="1:25" s="5" customFormat="1">
      <c r="A318" s="88">
        <v>4241</v>
      </c>
      <c r="B318" s="89" t="s">
        <v>95</v>
      </c>
      <c r="C318" s="97">
        <f>SUM(Q318)</f>
        <v>0</v>
      </c>
      <c r="D318" s="100">
        <f>SUM(R318)</f>
        <v>0</v>
      </c>
      <c r="E318" s="96"/>
      <c r="F318" s="96"/>
      <c r="G318" s="96"/>
      <c r="H318" s="96"/>
      <c r="I318" s="96"/>
      <c r="J318" s="96"/>
      <c r="K318" s="96"/>
      <c r="L318" s="96"/>
      <c r="M318" s="96"/>
      <c r="N318" s="96"/>
      <c r="O318" s="96"/>
      <c r="P318" s="96"/>
      <c r="Q318" s="96"/>
      <c r="R318" s="99"/>
      <c r="S318" s="96"/>
      <c r="T318" s="96"/>
      <c r="U318" s="96"/>
      <c r="V318" s="96"/>
      <c r="W318" s="96"/>
      <c r="X318" s="96"/>
      <c r="Y318" s="91"/>
    </row>
    <row r="319" spans="1:25" s="5" customFormat="1">
      <c r="A319" s="88"/>
      <c r="B319" s="92" t="s">
        <v>96</v>
      </c>
      <c r="C319" s="101">
        <f>SUM(C260,C307)</f>
        <v>2628.04</v>
      </c>
      <c r="D319" s="178">
        <f>SUM(D260,D307)</f>
        <v>2419.92</v>
      </c>
      <c r="E319" s="101">
        <f t="shared" ref="E319:X319" si="111">SUM(E260,E307)</f>
        <v>0</v>
      </c>
      <c r="F319" s="101"/>
      <c r="G319" s="101">
        <f t="shared" si="111"/>
        <v>0</v>
      </c>
      <c r="H319" s="101"/>
      <c r="I319" s="101">
        <f t="shared" si="111"/>
        <v>0</v>
      </c>
      <c r="J319" s="101"/>
      <c r="K319" s="101">
        <f t="shared" si="111"/>
        <v>0</v>
      </c>
      <c r="L319" s="101"/>
      <c r="M319" s="101">
        <f t="shared" si="111"/>
        <v>0</v>
      </c>
      <c r="N319" s="101"/>
      <c r="O319" s="101">
        <f t="shared" si="111"/>
        <v>0</v>
      </c>
      <c r="P319" s="101"/>
      <c r="Q319" s="101">
        <f t="shared" si="111"/>
        <v>2628.04</v>
      </c>
      <c r="R319" s="178">
        <f>SUM(R260,R307)</f>
        <v>2419.92</v>
      </c>
      <c r="S319" s="101">
        <f t="shared" si="111"/>
        <v>0</v>
      </c>
      <c r="T319" s="101"/>
      <c r="U319" s="101">
        <f t="shared" si="111"/>
        <v>0</v>
      </c>
      <c r="V319" s="101"/>
      <c r="W319" s="101"/>
      <c r="X319" s="101">
        <f t="shared" si="111"/>
        <v>0</v>
      </c>
      <c r="Y319" s="91"/>
    </row>
    <row r="320" spans="1:25" s="5" customFormat="1">
      <c r="A320" s="93" t="s">
        <v>51</v>
      </c>
      <c r="B320" s="94" t="s">
        <v>38</v>
      </c>
      <c r="C320" s="187" t="s">
        <v>106</v>
      </c>
      <c r="D320" s="99"/>
      <c r="E320" s="99"/>
      <c r="F320" s="99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0"/>
      <c r="R320" s="100"/>
      <c r="S320" s="100"/>
      <c r="T320" s="100"/>
      <c r="U320" s="100"/>
      <c r="V320" s="100"/>
      <c r="W320" s="100"/>
      <c r="X320" s="100"/>
      <c r="Y320" s="91"/>
    </row>
    <row r="321" spans="1:25" s="5" customFormat="1">
      <c r="A321" s="80">
        <v>3</v>
      </c>
      <c r="B321" s="78" t="s">
        <v>34</v>
      </c>
      <c r="C321" s="96">
        <f t="shared" ref="C321:X321" si="112">SUM(C322,C333,C362)</f>
        <v>2190.59</v>
      </c>
      <c r="D321" s="99">
        <f>SUM(D322,D333,D362)</f>
        <v>1379.6</v>
      </c>
      <c r="E321" s="96">
        <f t="shared" si="112"/>
        <v>0</v>
      </c>
      <c r="F321" s="96"/>
      <c r="G321" s="96">
        <f t="shared" si="112"/>
        <v>0</v>
      </c>
      <c r="H321" s="96"/>
      <c r="I321" s="96">
        <f t="shared" si="112"/>
        <v>0</v>
      </c>
      <c r="J321" s="96"/>
      <c r="K321" s="96">
        <f t="shared" si="112"/>
        <v>0</v>
      </c>
      <c r="L321" s="96"/>
      <c r="M321" s="96">
        <f t="shared" si="112"/>
        <v>0</v>
      </c>
      <c r="N321" s="96"/>
      <c r="O321" s="96">
        <f t="shared" si="112"/>
        <v>0</v>
      </c>
      <c r="P321" s="96"/>
      <c r="Q321" s="96">
        <f t="shared" si="112"/>
        <v>2190.59</v>
      </c>
      <c r="R321" s="99">
        <f>SUM(R322,R333,R362)</f>
        <v>1379.6</v>
      </c>
      <c r="S321" s="96">
        <f t="shared" si="112"/>
        <v>0</v>
      </c>
      <c r="T321" s="96"/>
      <c r="U321" s="96">
        <f t="shared" si="112"/>
        <v>0</v>
      </c>
      <c r="V321" s="96"/>
      <c r="W321" s="96"/>
      <c r="X321" s="96">
        <f t="shared" si="112"/>
        <v>0</v>
      </c>
      <c r="Y321" s="91"/>
    </row>
    <row r="322" spans="1:25" s="5" customFormat="1">
      <c r="A322" s="80">
        <v>31</v>
      </c>
      <c r="B322" s="78" t="s">
        <v>12</v>
      </c>
      <c r="C322" s="96">
        <f>SUM(C323,C328,C330)</f>
        <v>0</v>
      </c>
      <c r="D322" s="99">
        <f>SUM(D323,D328,D330)</f>
        <v>0</v>
      </c>
      <c r="E322" s="96">
        <f t="shared" ref="E322:X322" si="113">SUM(E323,E328,E330)</f>
        <v>0</v>
      </c>
      <c r="F322" s="96"/>
      <c r="G322" s="96">
        <f t="shared" si="113"/>
        <v>0</v>
      </c>
      <c r="H322" s="96"/>
      <c r="I322" s="96">
        <f t="shared" si="113"/>
        <v>0</v>
      </c>
      <c r="J322" s="96"/>
      <c r="K322" s="96">
        <f t="shared" si="113"/>
        <v>0</v>
      </c>
      <c r="L322" s="96"/>
      <c r="M322" s="96">
        <f t="shared" si="113"/>
        <v>0</v>
      </c>
      <c r="N322" s="96"/>
      <c r="O322" s="96">
        <f t="shared" si="113"/>
        <v>0</v>
      </c>
      <c r="P322" s="96"/>
      <c r="Q322" s="96">
        <f t="shared" si="113"/>
        <v>0</v>
      </c>
      <c r="R322" s="99">
        <f>SUM(R323,R328,R330)</f>
        <v>0</v>
      </c>
      <c r="S322" s="96">
        <f t="shared" si="113"/>
        <v>0</v>
      </c>
      <c r="T322" s="96"/>
      <c r="U322" s="96">
        <f t="shared" si="113"/>
        <v>0</v>
      </c>
      <c r="V322" s="96"/>
      <c r="W322" s="96"/>
      <c r="X322" s="96">
        <f t="shared" si="113"/>
        <v>0</v>
      </c>
      <c r="Y322" s="91"/>
    </row>
    <row r="323" spans="1:25" s="5" customFormat="1">
      <c r="A323" s="85">
        <v>311</v>
      </c>
      <c r="B323" s="86" t="s">
        <v>13</v>
      </c>
      <c r="C323" s="96">
        <f>SUM(C324,C325,C326,C327)</f>
        <v>0</v>
      </c>
      <c r="D323" s="99">
        <f>SUM(D324,D325,D326,D327)</f>
        <v>0</v>
      </c>
      <c r="E323" s="96">
        <f t="shared" ref="E323:X323" si="114">SUM(E324,E325,E326,E327)</f>
        <v>0</v>
      </c>
      <c r="F323" s="96"/>
      <c r="G323" s="96">
        <f t="shared" si="114"/>
        <v>0</v>
      </c>
      <c r="H323" s="96"/>
      <c r="I323" s="96">
        <f t="shared" si="114"/>
        <v>0</v>
      </c>
      <c r="J323" s="96"/>
      <c r="K323" s="96">
        <f t="shared" si="114"/>
        <v>0</v>
      </c>
      <c r="L323" s="96"/>
      <c r="M323" s="96">
        <f t="shared" si="114"/>
        <v>0</v>
      </c>
      <c r="N323" s="96"/>
      <c r="O323" s="96">
        <f t="shared" si="114"/>
        <v>0</v>
      </c>
      <c r="P323" s="96"/>
      <c r="Q323" s="96">
        <f t="shared" si="114"/>
        <v>0</v>
      </c>
      <c r="R323" s="99">
        <f>SUM(R324,R325,R326,R327)</f>
        <v>0</v>
      </c>
      <c r="S323" s="96">
        <f t="shared" si="114"/>
        <v>0</v>
      </c>
      <c r="T323" s="96"/>
      <c r="U323" s="96">
        <f t="shared" si="114"/>
        <v>0</v>
      </c>
      <c r="V323" s="96"/>
      <c r="W323" s="96"/>
      <c r="X323" s="96">
        <f t="shared" si="114"/>
        <v>0</v>
      </c>
      <c r="Y323" s="91"/>
    </row>
    <row r="324" spans="1:25" s="5" customFormat="1">
      <c r="A324" s="74">
        <v>3111</v>
      </c>
      <c r="B324" s="75" t="s">
        <v>52</v>
      </c>
      <c r="C324" s="97">
        <f>SUM(Q324)</f>
        <v>0</v>
      </c>
      <c r="D324" s="100">
        <f>SUM(R324)</f>
        <v>0</v>
      </c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100"/>
      <c r="S324" s="97"/>
      <c r="T324" s="97"/>
      <c r="U324" s="97"/>
      <c r="V324" s="97"/>
      <c r="W324" s="97"/>
      <c r="X324" s="97"/>
      <c r="Y324" s="91"/>
    </row>
    <row r="325" spans="1:25" s="5" customFormat="1">
      <c r="A325" s="74">
        <v>3112</v>
      </c>
      <c r="B325" s="75" t="s">
        <v>53</v>
      </c>
      <c r="C325" s="97">
        <f t="shared" ref="C325:C332" si="115">SUM(Q325)</f>
        <v>0</v>
      </c>
      <c r="D325" s="100">
        <f>SUM(R325)</f>
        <v>0</v>
      </c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100"/>
      <c r="S325" s="97"/>
      <c r="T325" s="97"/>
      <c r="U325" s="97"/>
      <c r="V325" s="97"/>
      <c r="W325" s="97"/>
      <c r="X325" s="97"/>
      <c r="Y325" s="91"/>
    </row>
    <row r="326" spans="1:25" s="5" customFormat="1">
      <c r="A326" s="74">
        <v>3113</v>
      </c>
      <c r="B326" s="75" t="s">
        <v>54</v>
      </c>
      <c r="C326" s="97">
        <f t="shared" si="115"/>
        <v>0</v>
      </c>
      <c r="D326" s="100">
        <f>SUM(R326)</f>
        <v>0</v>
      </c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100"/>
      <c r="S326" s="97"/>
      <c r="T326" s="97"/>
      <c r="U326" s="97"/>
      <c r="V326" s="97"/>
      <c r="W326" s="97"/>
      <c r="X326" s="97"/>
      <c r="Y326" s="91"/>
    </row>
    <row r="327" spans="1:25" s="5" customFormat="1">
      <c r="A327" s="74">
        <v>3114</v>
      </c>
      <c r="B327" s="75" t="s">
        <v>55</v>
      </c>
      <c r="C327" s="97">
        <f t="shared" si="115"/>
        <v>0</v>
      </c>
      <c r="D327" s="100">
        <f>SUM(R327)</f>
        <v>0</v>
      </c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100"/>
      <c r="S327" s="97"/>
      <c r="T327" s="97"/>
      <c r="U327" s="97"/>
      <c r="V327" s="97"/>
      <c r="W327" s="97"/>
      <c r="X327" s="97"/>
      <c r="Y327" s="91"/>
    </row>
    <row r="328" spans="1:25" s="5" customFormat="1">
      <c r="A328" s="85">
        <v>312</v>
      </c>
      <c r="B328" s="86" t="s">
        <v>14</v>
      </c>
      <c r="C328" s="96">
        <f>SUM(C329)</f>
        <v>0</v>
      </c>
      <c r="D328" s="99">
        <f>SUM(D329)</f>
        <v>0</v>
      </c>
      <c r="E328" s="96">
        <f t="shared" ref="E328:X328" si="116">SUM(E329)</f>
        <v>0</v>
      </c>
      <c r="F328" s="96"/>
      <c r="G328" s="96">
        <f t="shared" si="116"/>
        <v>0</v>
      </c>
      <c r="H328" s="96"/>
      <c r="I328" s="96">
        <f t="shared" si="116"/>
        <v>0</v>
      </c>
      <c r="J328" s="96"/>
      <c r="K328" s="96">
        <f t="shared" si="116"/>
        <v>0</v>
      </c>
      <c r="L328" s="96"/>
      <c r="M328" s="96">
        <f t="shared" si="116"/>
        <v>0</v>
      </c>
      <c r="N328" s="96"/>
      <c r="O328" s="96">
        <f t="shared" si="116"/>
        <v>0</v>
      </c>
      <c r="P328" s="96"/>
      <c r="Q328" s="96">
        <f t="shared" si="116"/>
        <v>0</v>
      </c>
      <c r="R328" s="99">
        <f t="shared" si="116"/>
        <v>0</v>
      </c>
      <c r="S328" s="96">
        <f t="shared" si="116"/>
        <v>0</v>
      </c>
      <c r="T328" s="96"/>
      <c r="U328" s="96">
        <f t="shared" si="116"/>
        <v>0</v>
      </c>
      <c r="V328" s="96"/>
      <c r="W328" s="96"/>
      <c r="X328" s="96">
        <f t="shared" si="116"/>
        <v>0</v>
      </c>
      <c r="Y328" s="91"/>
    </row>
    <row r="329" spans="1:25" s="5" customFormat="1">
      <c r="A329" s="74">
        <v>3121</v>
      </c>
      <c r="B329" s="75" t="s">
        <v>14</v>
      </c>
      <c r="C329" s="97">
        <f t="shared" si="115"/>
        <v>0</v>
      </c>
      <c r="D329" s="100">
        <f>SUM(R329)</f>
        <v>0</v>
      </c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100"/>
      <c r="S329" s="97"/>
      <c r="T329" s="97"/>
      <c r="U329" s="97"/>
      <c r="V329" s="97"/>
      <c r="W329" s="97"/>
      <c r="X329" s="97"/>
      <c r="Y329" s="91"/>
    </row>
    <row r="330" spans="1:25" s="5" customFormat="1">
      <c r="A330" s="85">
        <v>313</v>
      </c>
      <c r="B330" s="75" t="s">
        <v>15</v>
      </c>
      <c r="C330" s="96">
        <f>SUM(C331,C332,)</f>
        <v>0</v>
      </c>
      <c r="D330" s="99">
        <f>SUM(D331,D332,)</f>
        <v>0</v>
      </c>
      <c r="E330" s="96">
        <f t="shared" ref="E330:X330" si="117">SUM(E331,E332,)</f>
        <v>0</v>
      </c>
      <c r="F330" s="96"/>
      <c r="G330" s="96">
        <f t="shared" si="117"/>
        <v>0</v>
      </c>
      <c r="H330" s="96"/>
      <c r="I330" s="96">
        <f t="shared" si="117"/>
        <v>0</v>
      </c>
      <c r="J330" s="96"/>
      <c r="K330" s="96">
        <f t="shared" si="117"/>
        <v>0</v>
      </c>
      <c r="L330" s="96"/>
      <c r="M330" s="96">
        <f t="shared" si="117"/>
        <v>0</v>
      </c>
      <c r="N330" s="96"/>
      <c r="O330" s="96">
        <f t="shared" si="117"/>
        <v>0</v>
      </c>
      <c r="P330" s="96"/>
      <c r="Q330" s="96">
        <f t="shared" si="117"/>
        <v>0</v>
      </c>
      <c r="R330" s="99">
        <f>SUM(R331,R332,)</f>
        <v>0</v>
      </c>
      <c r="S330" s="96">
        <f t="shared" si="117"/>
        <v>0</v>
      </c>
      <c r="T330" s="96"/>
      <c r="U330" s="96">
        <f t="shared" si="117"/>
        <v>0</v>
      </c>
      <c r="V330" s="96"/>
      <c r="W330" s="96"/>
      <c r="X330" s="96">
        <f t="shared" si="117"/>
        <v>0</v>
      </c>
      <c r="Y330" s="91"/>
    </row>
    <row r="331" spans="1:25" s="5" customFormat="1" ht="25.5">
      <c r="A331" s="74">
        <v>3131</v>
      </c>
      <c r="B331" s="75" t="s">
        <v>56</v>
      </c>
      <c r="C331" s="97">
        <f t="shared" si="115"/>
        <v>0</v>
      </c>
      <c r="D331" s="100">
        <f>SUM(R331)</f>
        <v>0</v>
      </c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100"/>
      <c r="S331" s="97"/>
      <c r="T331" s="97"/>
      <c r="U331" s="97"/>
      <c r="V331" s="97"/>
      <c r="W331" s="97"/>
      <c r="X331" s="97"/>
      <c r="Y331" s="91"/>
    </row>
    <row r="332" spans="1:25" s="5" customFormat="1" ht="25.5">
      <c r="A332" s="74">
        <v>3132</v>
      </c>
      <c r="B332" s="75" t="s">
        <v>57</v>
      </c>
      <c r="C332" s="97">
        <f t="shared" si="115"/>
        <v>0</v>
      </c>
      <c r="D332" s="100">
        <f>SUM(R332)</f>
        <v>0</v>
      </c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100"/>
      <c r="S332" s="97"/>
      <c r="T332" s="97"/>
      <c r="U332" s="97"/>
      <c r="V332" s="97"/>
      <c r="W332" s="97"/>
      <c r="X332" s="97"/>
      <c r="Y332" s="91"/>
    </row>
    <row r="333" spans="1:25" s="5" customFormat="1">
      <c r="A333" s="80">
        <v>32</v>
      </c>
      <c r="B333" s="78" t="s">
        <v>16</v>
      </c>
      <c r="C333" s="96">
        <f t="shared" ref="C333:X333" si="118">SUM(C334,C339,C347,C357)</f>
        <v>2190.59</v>
      </c>
      <c r="D333" s="99">
        <f>SUM(D334,D339,D347,D357)</f>
        <v>1379.6</v>
      </c>
      <c r="E333" s="96">
        <f t="shared" si="118"/>
        <v>0</v>
      </c>
      <c r="F333" s="96"/>
      <c r="G333" s="96">
        <f t="shared" si="118"/>
        <v>0</v>
      </c>
      <c r="H333" s="96"/>
      <c r="I333" s="96">
        <f t="shared" si="118"/>
        <v>0</v>
      </c>
      <c r="J333" s="96"/>
      <c r="K333" s="96">
        <f t="shared" si="118"/>
        <v>0</v>
      </c>
      <c r="L333" s="96"/>
      <c r="M333" s="96">
        <f t="shared" si="118"/>
        <v>0</v>
      </c>
      <c r="N333" s="96"/>
      <c r="O333" s="96">
        <f t="shared" si="118"/>
        <v>0</v>
      </c>
      <c r="P333" s="96"/>
      <c r="Q333" s="96">
        <f t="shared" si="118"/>
        <v>2190.59</v>
      </c>
      <c r="R333" s="99">
        <f>SUM(R334,R339,R347,R357)</f>
        <v>1379.6</v>
      </c>
      <c r="S333" s="96">
        <f t="shared" si="118"/>
        <v>0</v>
      </c>
      <c r="T333" s="96"/>
      <c r="U333" s="96">
        <f t="shared" si="118"/>
        <v>0</v>
      </c>
      <c r="V333" s="96"/>
      <c r="W333" s="96"/>
      <c r="X333" s="96">
        <f t="shared" si="118"/>
        <v>0</v>
      </c>
      <c r="Y333" s="91"/>
    </row>
    <row r="334" spans="1:25" s="5" customFormat="1" ht="25.5">
      <c r="A334" s="85">
        <v>321</v>
      </c>
      <c r="B334" s="86" t="s">
        <v>17</v>
      </c>
      <c r="C334" s="96">
        <f>SUM(C335,C336,C337,C338)</f>
        <v>0</v>
      </c>
      <c r="D334" s="99">
        <f>SUM(D335,D336,D337,D338)</f>
        <v>0</v>
      </c>
      <c r="E334" s="96">
        <f t="shared" ref="E334:X334" si="119">SUM(E335,E336,E337,E338)</f>
        <v>0</v>
      </c>
      <c r="F334" s="96"/>
      <c r="G334" s="96">
        <f t="shared" si="119"/>
        <v>0</v>
      </c>
      <c r="H334" s="96"/>
      <c r="I334" s="96">
        <f t="shared" si="119"/>
        <v>0</v>
      </c>
      <c r="J334" s="96"/>
      <c r="K334" s="96">
        <f t="shared" si="119"/>
        <v>0</v>
      </c>
      <c r="L334" s="96"/>
      <c r="M334" s="96">
        <f t="shared" si="119"/>
        <v>0</v>
      </c>
      <c r="N334" s="96"/>
      <c r="O334" s="96">
        <f t="shared" si="119"/>
        <v>0</v>
      </c>
      <c r="P334" s="96"/>
      <c r="Q334" s="96">
        <f t="shared" si="119"/>
        <v>0</v>
      </c>
      <c r="R334" s="99">
        <f>SUM(R335,R336,R337,R338)</f>
        <v>0</v>
      </c>
      <c r="S334" s="96">
        <f t="shared" si="119"/>
        <v>0</v>
      </c>
      <c r="T334" s="96"/>
      <c r="U334" s="96">
        <f t="shared" si="119"/>
        <v>0</v>
      </c>
      <c r="V334" s="96"/>
      <c r="W334" s="96"/>
      <c r="X334" s="96">
        <f t="shared" si="119"/>
        <v>0</v>
      </c>
      <c r="Y334" s="91"/>
    </row>
    <row r="335" spans="1:25" s="5" customFormat="1">
      <c r="A335" s="74">
        <v>3211</v>
      </c>
      <c r="B335" s="75" t="s">
        <v>58</v>
      </c>
      <c r="C335" s="97">
        <f t="shared" ref="C335:C338" si="120">SUM(Q335)</f>
        <v>0</v>
      </c>
      <c r="D335" s="100">
        <f>SUM(R335)</f>
        <v>0</v>
      </c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100"/>
      <c r="S335" s="97"/>
      <c r="T335" s="97"/>
      <c r="U335" s="97"/>
      <c r="V335" s="97"/>
      <c r="W335" s="97"/>
      <c r="X335" s="97"/>
      <c r="Y335" s="91"/>
    </row>
    <row r="336" spans="1:25" s="5" customFormat="1" ht="25.5">
      <c r="A336" s="74">
        <v>3212</v>
      </c>
      <c r="B336" s="75" t="s">
        <v>59</v>
      </c>
      <c r="C336" s="97">
        <f t="shared" si="120"/>
        <v>0</v>
      </c>
      <c r="D336" s="100">
        <f>SUM(R336)</f>
        <v>0</v>
      </c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100"/>
      <c r="S336" s="97"/>
      <c r="T336" s="97"/>
      <c r="U336" s="97"/>
      <c r="V336" s="97"/>
      <c r="W336" s="97"/>
      <c r="X336" s="97"/>
      <c r="Y336" s="91"/>
    </row>
    <row r="337" spans="1:25" s="5" customFormat="1">
      <c r="A337" s="74">
        <v>3213</v>
      </c>
      <c r="B337" s="75" t="s">
        <v>60</v>
      </c>
      <c r="C337" s="97">
        <f t="shared" si="120"/>
        <v>0</v>
      </c>
      <c r="D337" s="100">
        <f>SUM(R337)</f>
        <v>0</v>
      </c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100"/>
      <c r="S337" s="97"/>
      <c r="T337" s="97"/>
      <c r="U337" s="97"/>
      <c r="V337" s="97"/>
      <c r="W337" s="97"/>
      <c r="X337" s="97"/>
      <c r="Y337" s="91"/>
    </row>
    <row r="338" spans="1:25" s="5" customFormat="1" ht="25.5">
      <c r="A338" s="74">
        <v>3214</v>
      </c>
      <c r="B338" s="75" t="s">
        <v>61</v>
      </c>
      <c r="C338" s="97">
        <f t="shared" si="120"/>
        <v>0</v>
      </c>
      <c r="D338" s="100">
        <f>SUM(R338)</f>
        <v>0</v>
      </c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100"/>
      <c r="S338" s="97"/>
      <c r="T338" s="97"/>
      <c r="U338" s="97"/>
      <c r="V338" s="97"/>
      <c r="W338" s="97"/>
      <c r="X338" s="97"/>
      <c r="Y338" s="91"/>
    </row>
    <row r="339" spans="1:25" s="5" customFormat="1">
      <c r="A339" s="80">
        <v>322</v>
      </c>
      <c r="B339" s="78" t="s">
        <v>18</v>
      </c>
      <c r="C339" s="96">
        <f>SUM(C340,C341,C342,C343,C344,C345,C346)</f>
        <v>2190.59</v>
      </c>
      <c r="D339" s="99">
        <f>SUM(D340,D341,D342,D343,D344,D345,D346)</f>
        <v>1379.6</v>
      </c>
      <c r="E339" s="96">
        <f t="shared" ref="E339:X339" si="121">SUM(E340,E341,E342,E343,E344,E345,E346)</f>
        <v>0</v>
      </c>
      <c r="F339" s="96"/>
      <c r="G339" s="96">
        <f t="shared" si="121"/>
        <v>0</v>
      </c>
      <c r="H339" s="96"/>
      <c r="I339" s="96">
        <f t="shared" si="121"/>
        <v>0</v>
      </c>
      <c r="J339" s="96"/>
      <c r="K339" s="96">
        <f t="shared" si="121"/>
        <v>0</v>
      </c>
      <c r="L339" s="96"/>
      <c r="M339" s="96">
        <f t="shared" si="121"/>
        <v>0</v>
      </c>
      <c r="N339" s="96"/>
      <c r="O339" s="96">
        <f t="shared" si="121"/>
        <v>0</v>
      </c>
      <c r="P339" s="96"/>
      <c r="Q339" s="96">
        <f t="shared" si="121"/>
        <v>2190.59</v>
      </c>
      <c r="R339" s="99">
        <f>SUM(R340,R341,R342,R343,R344,R345,R346)</f>
        <v>1379.6</v>
      </c>
      <c r="S339" s="96">
        <f t="shared" si="121"/>
        <v>0</v>
      </c>
      <c r="T339" s="96"/>
      <c r="U339" s="96">
        <f t="shared" si="121"/>
        <v>0</v>
      </c>
      <c r="V339" s="96"/>
      <c r="W339" s="96"/>
      <c r="X339" s="96">
        <f t="shared" si="121"/>
        <v>0</v>
      </c>
      <c r="Y339" s="91"/>
    </row>
    <row r="340" spans="1:25" s="5" customFormat="1" ht="25.5">
      <c r="A340" s="74">
        <v>3221</v>
      </c>
      <c r="B340" s="75" t="s">
        <v>62</v>
      </c>
      <c r="C340" s="97">
        <f t="shared" ref="C340:C346" si="122">SUM(Q340)</f>
        <v>0</v>
      </c>
      <c r="D340" s="100">
        <f>SUM(R340)</f>
        <v>0</v>
      </c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100"/>
      <c r="S340" s="97"/>
      <c r="T340" s="97"/>
      <c r="U340" s="97"/>
      <c r="V340" s="97"/>
      <c r="W340" s="97"/>
      <c r="X340" s="97"/>
      <c r="Y340" s="91"/>
    </row>
    <row r="341" spans="1:25" s="5" customFormat="1">
      <c r="A341" s="74">
        <v>3222</v>
      </c>
      <c r="B341" s="75" t="s">
        <v>63</v>
      </c>
      <c r="C341" s="97">
        <v>2190.59</v>
      </c>
      <c r="D341" s="100">
        <v>1379.6</v>
      </c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>
        <v>2190.59</v>
      </c>
      <c r="R341" s="100">
        <v>1379.6</v>
      </c>
      <c r="S341" s="97"/>
      <c r="T341" s="97"/>
      <c r="U341" s="97"/>
      <c r="V341" s="97"/>
      <c r="W341" s="97"/>
      <c r="X341" s="97"/>
      <c r="Y341" s="91"/>
    </row>
    <row r="342" spans="1:25" s="5" customFormat="1">
      <c r="A342" s="74">
        <v>3223</v>
      </c>
      <c r="B342" s="75" t="s">
        <v>64</v>
      </c>
      <c r="C342" s="97">
        <f t="shared" si="122"/>
        <v>0</v>
      </c>
      <c r="D342" s="100">
        <f>SUM(R342)</f>
        <v>0</v>
      </c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100"/>
      <c r="S342" s="97"/>
      <c r="T342" s="97"/>
      <c r="U342" s="97"/>
      <c r="V342" s="97"/>
      <c r="W342" s="97"/>
      <c r="X342" s="97"/>
      <c r="Y342" s="91"/>
    </row>
    <row r="343" spans="1:25" s="5" customFormat="1" ht="25.5">
      <c r="A343" s="74">
        <v>3224</v>
      </c>
      <c r="B343" s="75" t="s">
        <v>65</v>
      </c>
      <c r="C343" s="97">
        <f t="shared" si="122"/>
        <v>0</v>
      </c>
      <c r="D343" s="100">
        <f>SUM(R343)</f>
        <v>0</v>
      </c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100"/>
      <c r="S343" s="97"/>
      <c r="T343" s="97"/>
      <c r="U343" s="97"/>
      <c r="V343" s="97"/>
      <c r="W343" s="97"/>
      <c r="X343" s="97"/>
      <c r="Y343" s="91"/>
    </row>
    <row r="344" spans="1:25" s="5" customFormat="1">
      <c r="A344" s="74">
        <v>3225</v>
      </c>
      <c r="B344" s="75" t="s">
        <v>66</v>
      </c>
      <c r="C344" s="97">
        <f t="shared" si="122"/>
        <v>0</v>
      </c>
      <c r="D344" s="100">
        <f>SUM(R344)</f>
        <v>0</v>
      </c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100"/>
      <c r="S344" s="97"/>
      <c r="T344" s="97"/>
      <c r="U344" s="97"/>
      <c r="V344" s="97"/>
      <c r="W344" s="97"/>
      <c r="X344" s="97"/>
      <c r="Y344" s="91"/>
    </row>
    <row r="345" spans="1:25" s="5" customFormat="1" ht="25.5">
      <c r="A345" s="74">
        <v>3226</v>
      </c>
      <c r="B345" s="75" t="s">
        <v>67</v>
      </c>
      <c r="C345" s="97">
        <f t="shared" si="122"/>
        <v>0</v>
      </c>
      <c r="D345" s="100">
        <f>SUM(R345)</f>
        <v>0</v>
      </c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100"/>
      <c r="S345" s="97"/>
      <c r="T345" s="97"/>
      <c r="U345" s="97"/>
      <c r="V345" s="97"/>
      <c r="W345" s="97"/>
      <c r="X345" s="97"/>
      <c r="Y345" s="91"/>
    </row>
    <row r="346" spans="1:25" s="5" customFormat="1" ht="25.5">
      <c r="A346" s="74">
        <v>3227</v>
      </c>
      <c r="B346" s="75" t="s">
        <v>68</v>
      </c>
      <c r="C346" s="97">
        <f t="shared" si="122"/>
        <v>0</v>
      </c>
      <c r="D346" s="100">
        <f>SUM(R346)</f>
        <v>0</v>
      </c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100"/>
      <c r="S346" s="97"/>
      <c r="T346" s="97"/>
      <c r="U346" s="97"/>
      <c r="V346" s="97"/>
      <c r="W346" s="97"/>
      <c r="X346" s="97"/>
      <c r="Y346" s="91"/>
    </row>
    <row r="347" spans="1:25" s="5" customFormat="1">
      <c r="A347" s="85">
        <v>323</v>
      </c>
      <c r="B347" s="86" t="s">
        <v>19</v>
      </c>
      <c r="C347" s="96">
        <f>SUM(C348,C349,C350,C351,C352,C353,C354,C355,C356)</f>
        <v>0</v>
      </c>
      <c r="D347" s="99">
        <f>SUM(D348,D349,D350,D351,D352,D353,D354,D355,D356)</f>
        <v>0</v>
      </c>
      <c r="E347" s="96">
        <f t="shared" ref="E347:X347" si="123">SUM(E348,E349,E350,E351,E352,E353,E354,E355,E356)</f>
        <v>0</v>
      </c>
      <c r="F347" s="96"/>
      <c r="G347" s="96">
        <f t="shared" si="123"/>
        <v>0</v>
      </c>
      <c r="H347" s="96"/>
      <c r="I347" s="96">
        <f t="shared" si="123"/>
        <v>0</v>
      </c>
      <c r="J347" s="96"/>
      <c r="K347" s="96">
        <f t="shared" si="123"/>
        <v>0</v>
      </c>
      <c r="L347" s="96"/>
      <c r="M347" s="96">
        <f t="shared" si="123"/>
        <v>0</v>
      </c>
      <c r="N347" s="96"/>
      <c r="O347" s="96">
        <f t="shared" si="123"/>
        <v>0</v>
      </c>
      <c r="P347" s="96"/>
      <c r="Q347" s="96">
        <f t="shared" si="123"/>
        <v>0</v>
      </c>
      <c r="R347" s="99">
        <f>SUM(R348,R349,R350,R351,R352,R353,R354,R355,R356)</f>
        <v>0</v>
      </c>
      <c r="S347" s="96">
        <f t="shared" si="123"/>
        <v>0</v>
      </c>
      <c r="T347" s="96"/>
      <c r="U347" s="96">
        <f t="shared" si="123"/>
        <v>0</v>
      </c>
      <c r="V347" s="96"/>
      <c r="W347" s="96"/>
      <c r="X347" s="96">
        <f t="shared" si="123"/>
        <v>0</v>
      </c>
      <c r="Y347" s="91"/>
    </row>
    <row r="348" spans="1:25" s="5" customFormat="1">
      <c r="A348" s="74">
        <v>3231</v>
      </c>
      <c r="B348" s="75" t="s">
        <v>69</v>
      </c>
      <c r="C348" s="97">
        <f t="shared" ref="C348:C356" si="124">SUM(Q348)</f>
        <v>0</v>
      </c>
      <c r="D348" s="100">
        <f t="shared" ref="D348:D356" si="125">SUM(R348)</f>
        <v>0</v>
      </c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100"/>
      <c r="S348" s="97"/>
      <c r="T348" s="97"/>
      <c r="U348" s="97"/>
      <c r="V348" s="97"/>
      <c r="W348" s="97"/>
      <c r="X348" s="97"/>
      <c r="Y348" s="91"/>
    </row>
    <row r="349" spans="1:25" s="5" customFormat="1" ht="25.5">
      <c r="A349" s="74">
        <v>3232</v>
      </c>
      <c r="B349" s="75" t="s">
        <v>70</v>
      </c>
      <c r="C349" s="97">
        <f t="shared" si="124"/>
        <v>0</v>
      </c>
      <c r="D349" s="100">
        <f t="shared" si="125"/>
        <v>0</v>
      </c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100"/>
      <c r="S349" s="97"/>
      <c r="T349" s="97"/>
      <c r="U349" s="97"/>
      <c r="V349" s="97"/>
      <c r="W349" s="97"/>
      <c r="X349" s="97"/>
      <c r="Y349" s="91"/>
    </row>
    <row r="350" spans="1:25" s="5" customFormat="1">
      <c r="A350" s="74">
        <v>3233</v>
      </c>
      <c r="B350" s="75" t="s">
        <v>71</v>
      </c>
      <c r="C350" s="97">
        <f t="shared" si="124"/>
        <v>0</v>
      </c>
      <c r="D350" s="100">
        <f t="shared" si="125"/>
        <v>0</v>
      </c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100"/>
      <c r="S350" s="97"/>
      <c r="T350" s="97"/>
      <c r="U350" s="97"/>
      <c r="V350" s="97"/>
      <c r="W350" s="97"/>
      <c r="X350" s="97"/>
      <c r="Y350" s="91"/>
    </row>
    <row r="351" spans="1:25" s="5" customFormat="1">
      <c r="A351" s="74">
        <v>3234</v>
      </c>
      <c r="B351" s="75" t="s">
        <v>72</v>
      </c>
      <c r="C351" s="97">
        <f t="shared" si="124"/>
        <v>0</v>
      </c>
      <c r="D351" s="100">
        <f t="shared" si="125"/>
        <v>0</v>
      </c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100"/>
      <c r="S351" s="97"/>
      <c r="T351" s="97"/>
      <c r="U351" s="97"/>
      <c r="V351" s="97"/>
      <c r="W351" s="97"/>
      <c r="X351" s="97"/>
      <c r="Y351" s="91"/>
    </row>
    <row r="352" spans="1:25" s="5" customFormat="1">
      <c r="A352" s="74">
        <v>3235</v>
      </c>
      <c r="B352" s="75" t="s">
        <v>73</v>
      </c>
      <c r="C352" s="97">
        <f t="shared" si="124"/>
        <v>0</v>
      </c>
      <c r="D352" s="100">
        <f t="shared" si="125"/>
        <v>0</v>
      </c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100"/>
      <c r="S352" s="97"/>
      <c r="T352" s="97"/>
      <c r="U352" s="97"/>
      <c r="V352" s="97"/>
      <c r="W352" s="97"/>
      <c r="X352" s="97"/>
      <c r="Y352" s="91"/>
    </row>
    <row r="353" spans="1:25" s="5" customFormat="1">
      <c r="A353" s="74">
        <v>3236</v>
      </c>
      <c r="B353" s="75" t="s">
        <v>74</v>
      </c>
      <c r="C353" s="97">
        <f t="shared" si="124"/>
        <v>0</v>
      </c>
      <c r="D353" s="100">
        <f t="shared" si="125"/>
        <v>0</v>
      </c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100"/>
      <c r="S353" s="97"/>
      <c r="T353" s="97"/>
      <c r="U353" s="97"/>
      <c r="V353" s="97"/>
      <c r="W353" s="97"/>
      <c r="X353" s="97"/>
      <c r="Y353" s="91"/>
    </row>
    <row r="354" spans="1:25" s="5" customFormat="1">
      <c r="A354" s="74">
        <v>3237</v>
      </c>
      <c r="B354" s="75" t="s">
        <v>75</v>
      </c>
      <c r="C354" s="97">
        <f t="shared" si="124"/>
        <v>0</v>
      </c>
      <c r="D354" s="100">
        <f t="shared" si="125"/>
        <v>0</v>
      </c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100"/>
      <c r="S354" s="97"/>
      <c r="T354" s="97"/>
      <c r="U354" s="97"/>
      <c r="V354" s="97"/>
      <c r="W354" s="97"/>
      <c r="X354" s="97"/>
      <c r="Y354" s="91"/>
    </row>
    <row r="355" spans="1:25" s="5" customFormat="1">
      <c r="A355" s="74">
        <v>3238</v>
      </c>
      <c r="B355" s="75" t="s">
        <v>76</v>
      </c>
      <c r="C355" s="97">
        <f t="shared" si="124"/>
        <v>0</v>
      </c>
      <c r="D355" s="100">
        <f t="shared" si="125"/>
        <v>0</v>
      </c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100"/>
      <c r="S355" s="97"/>
      <c r="T355" s="97"/>
      <c r="U355" s="97"/>
      <c r="V355" s="97"/>
      <c r="W355" s="97"/>
      <c r="X355" s="97"/>
      <c r="Y355" s="91"/>
    </row>
    <row r="356" spans="1:25" s="5" customFormat="1">
      <c r="A356" s="74">
        <v>3239</v>
      </c>
      <c r="B356" s="75" t="s">
        <v>77</v>
      </c>
      <c r="C356" s="97">
        <f t="shared" si="124"/>
        <v>0</v>
      </c>
      <c r="D356" s="100">
        <f t="shared" si="125"/>
        <v>0</v>
      </c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100"/>
      <c r="S356" s="97"/>
      <c r="T356" s="97"/>
      <c r="U356" s="97"/>
      <c r="V356" s="97"/>
      <c r="W356" s="97"/>
      <c r="X356" s="97"/>
      <c r="Y356" s="91"/>
    </row>
    <row r="357" spans="1:25" s="5" customFormat="1">
      <c r="A357" s="80">
        <v>329</v>
      </c>
      <c r="B357" s="78" t="s">
        <v>87</v>
      </c>
      <c r="C357" s="96">
        <f t="shared" ref="C357:X357" si="126">SUM(C358,C359,C360,C361,)</f>
        <v>0</v>
      </c>
      <c r="D357" s="99">
        <f>SUM(D358,D359,D360,D361,)</f>
        <v>0</v>
      </c>
      <c r="E357" s="96">
        <f t="shared" si="126"/>
        <v>0</v>
      </c>
      <c r="F357" s="96"/>
      <c r="G357" s="96">
        <f t="shared" si="126"/>
        <v>0</v>
      </c>
      <c r="H357" s="96"/>
      <c r="I357" s="96">
        <f t="shared" si="126"/>
        <v>0</v>
      </c>
      <c r="J357" s="96"/>
      <c r="K357" s="96">
        <f t="shared" si="126"/>
        <v>0</v>
      </c>
      <c r="L357" s="96"/>
      <c r="M357" s="96">
        <f t="shared" si="126"/>
        <v>0</v>
      </c>
      <c r="N357" s="96"/>
      <c r="O357" s="96">
        <f t="shared" si="126"/>
        <v>0</v>
      </c>
      <c r="P357" s="96"/>
      <c r="Q357" s="96">
        <f t="shared" si="126"/>
        <v>0</v>
      </c>
      <c r="R357" s="99">
        <f>SUM(R358,R359,R360,R361,)</f>
        <v>0</v>
      </c>
      <c r="S357" s="96">
        <f t="shared" si="126"/>
        <v>0</v>
      </c>
      <c r="T357" s="96"/>
      <c r="U357" s="96">
        <f t="shared" si="126"/>
        <v>0</v>
      </c>
      <c r="V357" s="96"/>
      <c r="W357" s="96"/>
      <c r="X357" s="96">
        <f t="shared" si="126"/>
        <v>0</v>
      </c>
      <c r="Y357" s="91"/>
    </row>
    <row r="358" spans="1:25" s="5" customFormat="1">
      <c r="A358" s="74">
        <v>3293</v>
      </c>
      <c r="B358" s="75" t="s">
        <v>88</v>
      </c>
      <c r="C358" s="97">
        <f t="shared" ref="C358:C361" si="127">SUM(Q358)</f>
        <v>0</v>
      </c>
      <c r="D358" s="100">
        <f>SUM(R358)</f>
        <v>0</v>
      </c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100"/>
      <c r="S358" s="97"/>
      <c r="T358" s="97"/>
      <c r="U358" s="97"/>
      <c r="V358" s="97"/>
      <c r="W358" s="97"/>
      <c r="X358" s="97"/>
      <c r="Y358" s="91"/>
    </row>
    <row r="359" spans="1:25" s="5" customFormat="1">
      <c r="A359" s="74">
        <v>3294</v>
      </c>
      <c r="B359" s="75" t="s">
        <v>89</v>
      </c>
      <c r="C359" s="97">
        <f t="shared" si="127"/>
        <v>0</v>
      </c>
      <c r="D359" s="100">
        <f>SUM(R359)</f>
        <v>0</v>
      </c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100"/>
      <c r="S359" s="97"/>
      <c r="T359" s="97"/>
      <c r="U359" s="97"/>
      <c r="V359" s="97"/>
      <c r="W359" s="97"/>
      <c r="X359" s="97"/>
      <c r="Y359" s="91"/>
    </row>
    <row r="360" spans="1:25" s="5" customFormat="1">
      <c r="A360" s="74">
        <v>3295</v>
      </c>
      <c r="B360" s="75" t="s">
        <v>90</v>
      </c>
      <c r="C360" s="97">
        <f t="shared" si="127"/>
        <v>0</v>
      </c>
      <c r="D360" s="100">
        <f>SUM(R360)</f>
        <v>0</v>
      </c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100"/>
      <c r="S360" s="97"/>
      <c r="T360" s="97"/>
      <c r="U360" s="97"/>
      <c r="V360" s="97"/>
      <c r="W360" s="97"/>
      <c r="X360" s="97"/>
      <c r="Y360" s="91"/>
    </row>
    <row r="361" spans="1:25" s="5" customFormat="1">
      <c r="A361" s="74">
        <v>3299</v>
      </c>
      <c r="B361" s="75" t="s">
        <v>86</v>
      </c>
      <c r="C361" s="97">
        <f t="shared" si="127"/>
        <v>0</v>
      </c>
      <c r="D361" s="100">
        <f>SUM(R361)</f>
        <v>0</v>
      </c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100"/>
      <c r="S361" s="97"/>
      <c r="T361" s="97"/>
      <c r="U361" s="97"/>
      <c r="V361" s="97"/>
      <c r="W361" s="97"/>
      <c r="X361" s="97"/>
      <c r="Y361" s="91"/>
    </row>
    <row r="362" spans="1:25" s="5" customFormat="1">
      <c r="A362" s="80">
        <v>34</v>
      </c>
      <c r="B362" s="78" t="s">
        <v>20</v>
      </c>
      <c r="C362" s="96">
        <f>SUM(C363)</f>
        <v>0</v>
      </c>
      <c r="D362" s="99">
        <f>SUM(D363)</f>
        <v>0</v>
      </c>
      <c r="E362" s="96">
        <f t="shared" ref="E362:X362" si="128">SUM(E363)</f>
        <v>0</v>
      </c>
      <c r="F362" s="96"/>
      <c r="G362" s="96">
        <f t="shared" si="128"/>
        <v>0</v>
      </c>
      <c r="H362" s="96"/>
      <c r="I362" s="96">
        <f t="shared" si="128"/>
        <v>0</v>
      </c>
      <c r="J362" s="96"/>
      <c r="K362" s="96">
        <f t="shared" si="128"/>
        <v>0</v>
      </c>
      <c r="L362" s="96"/>
      <c r="M362" s="96">
        <f t="shared" si="128"/>
        <v>0</v>
      </c>
      <c r="N362" s="96"/>
      <c r="O362" s="96">
        <f t="shared" si="128"/>
        <v>0</v>
      </c>
      <c r="P362" s="96"/>
      <c r="Q362" s="96">
        <f t="shared" si="128"/>
        <v>0</v>
      </c>
      <c r="R362" s="99">
        <f t="shared" si="128"/>
        <v>0</v>
      </c>
      <c r="S362" s="96">
        <f t="shared" si="128"/>
        <v>0</v>
      </c>
      <c r="T362" s="96"/>
      <c r="U362" s="96">
        <f t="shared" si="128"/>
        <v>0</v>
      </c>
      <c r="V362" s="96"/>
      <c r="W362" s="96"/>
      <c r="X362" s="96">
        <f t="shared" si="128"/>
        <v>0</v>
      </c>
      <c r="Y362" s="91"/>
    </row>
    <row r="363" spans="1:25" s="5" customFormat="1">
      <c r="A363" s="85">
        <v>343</v>
      </c>
      <c r="B363" s="86" t="s">
        <v>21</v>
      </c>
      <c r="C363" s="98">
        <f>SUM(C364,C365,C366,C367)</f>
        <v>0</v>
      </c>
      <c r="D363" s="177">
        <f>SUM(D364,D365,D366,D367)</f>
        <v>0</v>
      </c>
      <c r="E363" s="98">
        <f t="shared" ref="E363:X363" si="129">SUM(E364,E365,E366,E367)</f>
        <v>0</v>
      </c>
      <c r="F363" s="98"/>
      <c r="G363" s="98">
        <f t="shared" si="129"/>
        <v>0</v>
      </c>
      <c r="H363" s="98"/>
      <c r="I363" s="98">
        <f t="shared" si="129"/>
        <v>0</v>
      </c>
      <c r="J363" s="98"/>
      <c r="K363" s="98">
        <f t="shared" si="129"/>
        <v>0</v>
      </c>
      <c r="L363" s="98"/>
      <c r="M363" s="98">
        <f t="shared" si="129"/>
        <v>0</v>
      </c>
      <c r="N363" s="98"/>
      <c r="O363" s="98">
        <f t="shared" si="129"/>
        <v>0</v>
      </c>
      <c r="P363" s="98"/>
      <c r="Q363" s="98">
        <f t="shared" si="129"/>
        <v>0</v>
      </c>
      <c r="R363" s="177">
        <f>SUM(R364,R365,R366,R367)</f>
        <v>0</v>
      </c>
      <c r="S363" s="98">
        <f t="shared" si="129"/>
        <v>0</v>
      </c>
      <c r="T363" s="98"/>
      <c r="U363" s="98">
        <f t="shared" si="129"/>
        <v>0</v>
      </c>
      <c r="V363" s="98"/>
      <c r="W363" s="98"/>
      <c r="X363" s="98">
        <f t="shared" si="129"/>
        <v>0</v>
      </c>
      <c r="Y363" s="91"/>
    </row>
    <row r="364" spans="1:25" s="5" customFormat="1" ht="25.5">
      <c r="A364" s="74">
        <v>3431</v>
      </c>
      <c r="B364" s="75" t="s">
        <v>78</v>
      </c>
      <c r="C364" s="97">
        <f t="shared" ref="C364:C367" si="130">SUM(Q364)</f>
        <v>0</v>
      </c>
      <c r="D364" s="100">
        <f>SUM(R364)</f>
        <v>0</v>
      </c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100"/>
      <c r="S364" s="97"/>
      <c r="T364" s="97"/>
      <c r="U364" s="97"/>
      <c r="V364" s="97"/>
      <c r="W364" s="97"/>
      <c r="X364" s="97"/>
      <c r="Y364" s="91"/>
    </row>
    <row r="365" spans="1:25" s="5" customFormat="1" ht="25.5">
      <c r="A365" s="74">
        <v>3432</v>
      </c>
      <c r="B365" s="75" t="s">
        <v>79</v>
      </c>
      <c r="C365" s="97">
        <f t="shared" si="130"/>
        <v>0</v>
      </c>
      <c r="D365" s="100">
        <f>SUM(R365)</f>
        <v>0</v>
      </c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100"/>
      <c r="S365" s="97"/>
      <c r="T365" s="97"/>
      <c r="U365" s="97"/>
      <c r="V365" s="97"/>
      <c r="W365" s="97"/>
      <c r="X365" s="97"/>
      <c r="Y365" s="91"/>
    </row>
    <row r="366" spans="1:25" s="5" customFormat="1">
      <c r="A366" s="74">
        <v>3433</v>
      </c>
      <c r="B366" s="75" t="s">
        <v>80</v>
      </c>
      <c r="C366" s="97">
        <f t="shared" si="130"/>
        <v>0</v>
      </c>
      <c r="D366" s="100">
        <f>SUM(R366)</f>
        <v>0</v>
      </c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100"/>
      <c r="S366" s="97"/>
      <c r="T366" s="97"/>
      <c r="U366" s="97"/>
      <c r="V366" s="97"/>
      <c r="W366" s="97"/>
      <c r="X366" s="97"/>
      <c r="Y366" s="91"/>
    </row>
    <row r="367" spans="1:25" s="5" customFormat="1" ht="25.5">
      <c r="A367" s="74">
        <v>3434</v>
      </c>
      <c r="B367" s="75" t="s">
        <v>81</v>
      </c>
      <c r="C367" s="97">
        <f t="shared" si="130"/>
        <v>0</v>
      </c>
      <c r="D367" s="100">
        <f>SUM(R367)</f>
        <v>0</v>
      </c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100"/>
      <c r="S367" s="97"/>
      <c r="T367" s="97"/>
      <c r="U367" s="97"/>
      <c r="V367" s="97"/>
      <c r="W367" s="97"/>
      <c r="X367" s="97"/>
      <c r="Y367" s="91"/>
    </row>
    <row r="368" spans="1:25" s="5" customFormat="1" ht="25.5">
      <c r="A368" s="80">
        <v>4</v>
      </c>
      <c r="B368" s="78" t="s">
        <v>22</v>
      </c>
      <c r="C368" s="96">
        <f>SUM(C369)</f>
        <v>0</v>
      </c>
      <c r="D368" s="99">
        <f>SUM(D369)</f>
        <v>0</v>
      </c>
      <c r="E368" s="96">
        <f t="shared" ref="E368:X368" si="131">SUM(E369)</f>
        <v>0</v>
      </c>
      <c r="F368" s="96"/>
      <c r="G368" s="96">
        <f t="shared" si="131"/>
        <v>0</v>
      </c>
      <c r="H368" s="96"/>
      <c r="I368" s="96">
        <f t="shared" si="131"/>
        <v>0</v>
      </c>
      <c r="J368" s="96"/>
      <c r="K368" s="96">
        <f t="shared" si="131"/>
        <v>0</v>
      </c>
      <c r="L368" s="96"/>
      <c r="M368" s="96">
        <f t="shared" si="131"/>
        <v>0</v>
      </c>
      <c r="N368" s="96"/>
      <c r="O368" s="96">
        <f t="shared" si="131"/>
        <v>0</v>
      </c>
      <c r="P368" s="96"/>
      <c r="Q368" s="96">
        <f t="shared" si="131"/>
        <v>0</v>
      </c>
      <c r="R368" s="99">
        <f t="shared" si="131"/>
        <v>0</v>
      </c>
      <c r="S368" s="96">
        <f t="shared" si="131"/>
        <v>0</v>
      </c>
      <c r="T368" s="96"/>
      <c r="U368" s="96">
        <f t="shared" si="131"/>
        <v>0</v>
      </c>
      <c r="V368" s="96"/>
      <c r="W368" s="96"/>
      <c r="X368" s="96">
        <f t="shared" si="131"/>
        <v>0</v>
      </c>
      <c r="Y368" s="91"/>
    </row>
    <row r="369" spans="1:25" s="5" customFormat="1" ht="38.25">
      <c r="A369" s="80">
        <v>42</v>
      </c>
      <c r="B369" s="78" t="s">
        <v>39</v>
      </c>
      <c r="C369" s="98">
        <f t="shared" ref="C369:X369" si="132">SUM(C370,C375,C378)</f>
        <v>0</v>
      </c>
      <c r="D369" s="177">
        <f>SUM(D370,D375,D378)</f>
        <v>0</v>
      </c>
      <c r="E369" s="98">
        <f t="shared" si="132"/>
        <v>0</v>
      </c>
      <c r="F369" s="98"/>
      <c r="G369" s="98">
        <f t="shared" si="132"/>
        <v>0</v>
      </c>
      <c r="H369" s="98"/>
      <c r="I369" s="98">
        <f t="shared" si="132"/>
        <v>0</v>
      </c>
      <c r="J369" s="98"/>
      <c r="K369" s="98">
        <f t="shared" si="132"/>
        <v>0</v>
      </c>
      <c r="L369" s="98"/>
      <c r="M369" s="98">
        <f t="shared" si="132"/>
        <v>0</v>
      </c>
      <c r="N369" s="98"/>
      <c r="O369" s="98">
        <f t="shared" si="132"/>
        <v>0</v>
      </c>
      <c r="P369" s="98"/>
      <c r="Q369" s="98">
        <f t="shared" si="132"/>
        <v>0</v>
      </c>
      <c r="R369" s="177">
        <f>SUM(R370,R375,R378)</f>
        <v>0</v>
      </c>
      <c r="S369" s="98">
        <f t="shared" si="132"/>
        <v>0</v>
      </c>
      <c r="T369" s="98"/>
      <c r="U369" s="98">
        <f t="shared" si="132"/>
        <v>0</v>
      </c>
      <c r="V369" s="98"/>
      <c r="W369" s="98"/>
      <c r="X369" s="98">
        <f t="shared" si="132"/>
        <v>0</v>
      </c>
      <c r="Y369" s="91"/>
    </row>
    <row r="370" spans="1:25" s="5" customFormat="1">
      <c r="A370" s="85">
        <v>421</v>
      </c>
      <c r="B370" s="86" t="s">
        <v>33</v>
      </c>
      <c r="C370" s="98">
        <f>SUM(C371:C374)</f>
        <v>0</v>
      </c>
      <c r="D370" s="177">
        <f>SUM(D371:D374)</f>
        <v>0</v>
      </c>
      <c r="E370" s="98">
        <f t="shared" ref="E370:X370" si="133">SUM(E371:E374)</f>
        <v>0</v>
      </c>
      <c r="F370" s="98"/>
      <c r="G370" s="98">
        <f t="shared" si="133"/>
        <v>0</v>
      </c>
      <c r="H370" s="98"/>
      <c r="I370" s="98">
        <f t="shared" si="133"/>
        <v>0</v>
      </c>
      <c r="J370" s="98"/>
      <c r="K370" s="98">
        <f t="shared" si="133"/>
        <v>0</v>
      </c>
      <c r="L370" s="98"/>
      <c r="M370" s="98">
        <f t="shared" si="133"/>
        <v>0</v>
      </c>
      <c r="N370" s="98"/>
      <c r="O370" s="98">
        <f t="shared" si="133"/>
        <v>0</v>
      </c>
      <c r="P370" s="98"/>
      <c r="Q370" s="98">
        <f t="shared" si="133"/>
        <v>0</v>
      </c>
      <c r="R370" s="177">
        <f>SUM(R371:R374)</f>
        <v>0</v>
      </c>
      <c r="S370" s="98">
        <f t="shared" si="133"/>
        <v>0</v>
      </c>
      <c r="T370" s="98"/>
      <c r="U370" s="98">
        <f t="shared" si="133"/>
        <v>0</v>
      </c>
      <c r="V370" s="98"/>
      <c r="W370" s="98"/>
      <c r="X370" s="98">
        <f t="shared" si="133"/>
        <v>0</v>
      </c>
      <c r="Y370" s="91"/>
    </row>
    <row r="371" spans="1:25" s="5" customFormat="1">
      <c r="A371" s="74">
        <v>4211</v>
      </c>
      <c r="B371" s="75" t="s">
        <v>82</v>
      </c>
      <c r="C371" s="97">
        <f t="shared" ref="C371:C374" si="134">SUM(Q371)</f>
        <v>0</v>
      </c>
      <c r="D371" s="100">
        <f>SUM(R371)</f>
        <v>0</v>
      </c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100"/>
      <c r="S371" s="97"/>
      <c r="T371" s="97"/>
      <c r="U371" s="97"/>
      <c r="V371" s="97"/>
      <c r="W371" s="97"/>
      <c r="X371" s="97"/>
      <c r="Y371" s="91"/>
    </row>
    <row r="372" spans="1:25" s="5" customFormat="1">
      <c r="A372" s="74">
        <v>4212</v>
      </c>
      <c r="B372" s="75" t="s">
        <v>83</v>
      </c>
      <c r="C372" s="97">
        <f t="shared" si="134"/>
        <v>0</v>
      </c>
      <c r="D372" s="100">
        <f>SUM(R372)</f>
        <v>0</v>
      </c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100"/>
      <c r="S372" s="97"/>
      <c r="T372" s="97"/>
      <c r="U372" s="97"/>
      <c r="V372" s="97"/>
      <c r="W372" s="97"/>
      <c r="X372" s="97"/>
      <c r="Y372" s="91"/>
    </row>
    <row r="373" spans="1:25" s="5" customFormat="1" ht="25.5">
      <c r="A373" s="74">
        <v>4213</v>
      </c>
      <c r="B373" s="75" t="s">
        <v>84</v>
      </c>
      <c r="C373" s="97">
        <f t="shared" si="134"/>
        <v>0</v>
      </c>
      <c r="D373" s="100">
        <f>SUM(R373)</f>
        <v>0</v>
      </c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100"/>
      <c r="S373" s="97"/>
      <c r="T373" s="97"/>
      <c r="U373" s="97"/>
      <c r="V373" s="97"/>
      <c r="W373" s="97"/>
      <c r="X373" s="97"/>
      <c r="Y373" s="91"/>
    </row>
    <row r="374" spans="1:25" s="5" customFormat="1">
      <c r="A374" s="74">
        <v>4214</v>
      </c>
      <c r="B374" s="75" t="s">
        <v>85</v>
      </c>
      <c r="C374" s="97">
        <f t="shared" si="134"/>
        <v>0</v>
      </c>
      <c r="D374" s="100">
        <f>SUM(R374)</f>
        <v>0</v>
      </c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100"/>
      <c r="S374" s="97"/>
      <c r="T374" s="97"/>
      <c r="U374" s="97"/>
      <c r="V374" s="97"/>
      <c r="W374" s="97"/>
      <c r="X374" s="97"/>
      <c r="Y374" s="91"/>
    </row>
    <row r="375" spans="1:25" s="5" customFormat="1">
      <c r="A375" s="80">
        <v>422</v>
      </c>
      <c r="B375" s="78" t="s">
        <v>91</v>
      </c>
      <c r="C375" s="98">
        <f t="shared" ref="C375:X375" si="135">SUM(C376:C377)</f>
        <v>0</v>
      </c>
      <c r="D375" s="177">
        <f>SUM(D376:D377)</f>
        <v>0</v>
      </c>
      <c r="E375" s="98">
        <f t="shared" si="135"/>
        <v>0</v>
      </c>
      <c r="F375" s="98"/>
      <c r="G375" s="98">
        <f t="shared" si="135"/>
        <v>0</v>
      </c>
      <c r="H375" s="98"/>
      <c r="I375" s="98">
        <f t="shared" si="135"/>
        <v>0</v>
      </c>
      <c r="J375" s="98"/>
      <c r="K375" s="98">
        <f t="shared" si="135"/>
        <v>0</v>
      </c>
      <c r="L375" s="98"/>
      <c r="M375" s="98">
        <f t="shared" si="135"/>
        <v>0</v>
      </c>
      <c r="N375" s="98"/>
      <c r="O375" s="98">
        <f t="shared" si="135"/>
        <v>0</v>
      </c>
      <c r="P375" s="98"/>
      <c r="Q375" s="98">
        <f t="shared" si="135"/>
        <v>0</v>
      </c>
      <c r="R375" s="177">
        <f>SUM(R376:R377)</f>
        <v>0</v>
      </c>
      <c r="S375" s="98">
        <f t="shared" si="135"/>
        <v>0</v>
      </c>
      <c r="T375" s="98"/>
      <c r="U375" s="98">
        <f t="shared" si="135"/>
        <v>0</v>
      </c>
      <c r="V375" s="98"/>
      <c r="W375" s="98"/>
      <c r="X375" s="98">
        <f t="shared" si="135"/>
        <v>0</v>
      </c>
      <c r="Y375" s="91"/>
    </row>
    <row r="376" spans="1:25" s="5" customFormat="1">
      <c r="A376" s="90">
        <v>4221</v>
      </c>
      <c r="B376" s="75" t="s">
        <v>93</v>
      </c>
      <c r="C376" s="97">
        <f>SUM(Q376)</f>
        <v>0</v>
      </c>
      <c r="D376" s="100">
        <f>SUM(R376)</f>
        <v>0</v>
      </c>
      <c r="E376" s="96"/>
      <c r="F376" s="96"/>
      <c r="G376" s="96"/>
      <c r="H376" s="96"/>
      <c r="I376" s="96"/>
      <c r="J376" s="96"/>
      <c r="K376" s="96"/>
      <c r="L376" s="96"/>
      <c r="M376" s="96"/>
      <c r="N376" s="96"/>
      <c r="O376" s="96"/>
      <c r="P376" s="96"/>
      <c r="Q376" s="96"/>
      <c r="R376" s="99"/>
      <c r="S376" s="96"/>
      <c r="T376" s="96"/>
      <c r="U376" s="96"/>
      <c r="V376" s="96"/>
      <c r="W376" s="96"/>
      <c r="X376" s="96"/>
      <c r="Y376" s="91"/>
    </row>
    <row r="377" spans="1:25" s="5" customFormat="1">
      <c r="A377" s="74">
        <v>4226</v>
      </c>
      <c r="B377" s="75" t="s">
        <v>94</v>
      </c>
      <c r="C377" s="97">
        <f>SUM(Q377)</f>
        <v>0</v>
      </c>
      <c r="D377" s="100">
        <f>SUM(R377)</f>
        <v>0</v>
      </c>
      <c r="E377" s="96"/>
      <c r="F377" s="96"/>
      <c r="G377" s="96"/>
      <c r="H377" s="96"/>
      <c r="I377" s="96"/>
      <c r="J377" s="96"/>
      <c r="K377" s="96"/>
      <c r="L377" s="96"/>
      <c r="M377" s="96"/>
      <c r="N377" s="96"/>
      <c r="O377" s="96"/>
      <c r="P377" s="96"/>
      <c r="Q377" s="96"/>
      <c r="R377" s="99"/>
      <c r="S377" s="96"/>
      <c r="T377" s="96"/>
      <c r="U377" s="96"/>
      <c r="V377" s="96"/>
      <c r="W377" s="96"/>
      <c r="X377" s="96"/>
      <c r="Y377" s="91"/>
    </row>
    <row r="378" spans="1:25" s="5" customFormat="1" ht="25.5">
      <c r="A378" s="80">
        <v>424</v>
      </c>
      <c r="B378" s="78" t="s">
        <v>92</v>
      </c>
      <c r="C378" s="96">
        <f t="shared" ref="C378:X378" si="136">C379</f>
        <v>0</v>
      </c>
      <c r="D378" s="99">
        <f t="shared" si="136"/>
        <v>0</v>
      </c>
      <c r="E378" s="96">
        <f t="shared" si="136"/>
        <v>0</v>
      </c>
      <c r="F378" s="96"/>
      <c r="G378" s="96">
        <f t="shared" si="136"/>
        <v>0</v>
      </c>
      <c r="H378" s="96"/>
      <c r="I378" s="96">
        <f t="shared" si="136"/>
        <v>0</v>
      </c>
      <c r="J378" s="96"/>
      <c r="K378" s="96">
        <f t="shared" si="136"/>
        <v>0</v>
      </c>
      <c r="L378" s="96"/>
      <c r="M378" s="96">
        <f t="shared" si="136"/>
        <v>0</v>
      </c>
      <c r="N378" s="96"/>
      <c r="O378" s="96">
        <f t="shared" si="136"/>
        <v>0</v>
      </c>
      <c r="P378" s="96"/>
      <c r="Q378" s="96">
        <f t="shared" si="136"/>
        <v>0</v>
      </c>
      <c r="R378" s="99">
        <f t="shared" si="136"/>
        <v>0</v>
      </c>
      <c r="S378" s="96">
        <f t="shared" si="136"/>
        <v>0</v>
      </c>
      <c r="T378" s="96"/>
      <c r="U378" s="96">
        <f t="shared" si="136"/>
        <v>0</v>
      </c>
      <c r="V378" s="96"/>
      <c r="W378" s="96"/>
      <c r="X378" s="96">
        <f t="shared" si="136"/>
        <v>0</v>
      </c>
      <c r="Y378" s="91"/>
    </row>
    <row r="379" spans="1:25" s="5" customFormat="1">
      <c r="A379" s="88">
        <v>4241</v>
      </c>
      <c r="B379" s="78" t="s">
        <v>95</v>
      </c>
      <c r="C379" s="97">
        <f>SUM(Q379)</f>
        <v>0</v>
      </c>
      <c r="D379" s="100">
        <f>SUM(R379)</f>
        <v>0</v>
      </c>
      <c r="E379" s="96"/>
      <c r="F379" s="96"/>
      <c r="G379" s="96"/>
      <c r="H379" s="96"/>
      <c r="I379" s="96"/>
      <c r="J379" s="96"/>
      <c r="K379" s="96"/>
      <c r="L379" s="96"/>
      <c r="M379" s="96"/>
      <c r="N379" s="96"/>
      <c r="O379" s="96"/>
      <c r="P379" s="96"/>
      <c r="Q379" s="96"/>
      <c r="R379" s="99"/>
      <c r="S379" s="96"/>
      <c r="T379" s="96"/>
      <c r="U379" s="96"/>
      <c r="V379" s="96"/>
      <c r="W379" s="96"/>
      <c r="X379" s="96"/>
      <c r="Y379" s="91"/>
    </row>
    <row r="380" spans="1:25" s="5" customFormat="1">
      <c r="A380" s="88"/>
      <c r="B380" s="92" t="s">
        <v>96</v>
      </c>
      <c r="C380" s="101">
        <f>SUM(C321,C368)</f>
        <v>2190.59</v>
      </c>
      <c r="D380" s="178">
        <f>SUM(D321,D368)</f>
        <v>1379.6</v>
      </c>
      <c r="E380" s="101">
        <f t="shared" ref="E380:X380" si="137">SUM(E321,E368)</f>
        <v>0</v>
      </c>
      <c r="F380" s="101"/>
      <c r="G380" s="101">
        <f t="shared" si="137"/>
        <v>0</v>
      </c>
      <c r="H380" s="101"/>
      <c r="I380" s="101">
        <f t="shared" si="137"/>
        <v>0</v>
      </c>
      <c r="J380" s="101"/>
      <c r="K380" s="101">
        <f t="shared" si="137"/>
        <v>0</v>
      </c>
      <c r="L380" s="101"/>
      <c r="M380" s="101">
        <f t="shared" si="137"/>
        <v>0</v>
      </c>
      <c r="N380" s="101"/>
      <c r="O380" s="101">
        <f t="shared" si="137"/>
        <v>0</v>
      </c>
      <c r="P380" s="101"/>
      <c r="Q380" s="101">
        <f t="shared" si="137"/>
        <v>2190.59</v>
      </c>
      <c r="R380" s="178">
        <f>SUM(R321,R368)</f>
        <v>1379.6</v>
      </c>
      <c r="S380" s="101">
        <f t="shared" si="137"/>
        <v>0</v>
      </c>
      <c r="T380" s="101"/>
      <c r="U380" s="101">
        <f t="shared" si="137"/>
        <v>0</v>
      </c>
      <c r="V380" s="101"/>
      <c r="W380" s="101"/>
      <c r="X380" s="101">
        <f t="shared" si="137"/>
        <v>0</v>
      </c>
      <c r="Y380" s="91"/>
    </row>
    <row r="381" spans="1:25" s="5" customFormat="1">
      <c r="A381" s="93" t="s">
        <v>51</v>
      </c>
      <c r="B381" s="94" t="s">
        <v>38</v>
      </c>
      <c r="C381" s="187" t="s">
        <v>109</v>
      </c>
      <c r="D381" s="99"/>
      <c r="E381" s="99"/>
      <c r="F381" s="99"/>
      <c r="G381" s="99"/>
      <c r="H381" s="99"/>
      <c r="I381" s="99"/>
      <c r="J381" s="99"/>
      <c r="K381" s="100"/>
      <c r="L381" s="100"/>
      <c r="M381" s="100"/>
      <c r="N381" s="100"/>
      <c r="O381" s="100"/>
      <c r="P381" s="100"/>
      <c r="Q381" s="100"/>
      <c r="R381" s="100"/>
      <c r="S381" s="100"/>
      <c r="T381" s="100"/>
      <c r="U381" s="100"/>
      <c r="V381" s="100"/>
      <c r="W381" s="100"/>
      <c r="X381" s="100"/>
      <c r="Y381" s="91"/>
    </row>
    <row r="382" spans="1:25" s="5" customFormat="1">
      <c r="A382" s="80">
        <v>3</v>
      </c>
      <c r="B382" s="78" t="s">
        <v>34</v>
      </c>
      <c r="C382" s="96">
        <f>SUM(C383,C390)</f>
        <v>1274.23</v>
      </c>
      <c r="D382" s="99">
        <f t="shared" ref="D382:F383" si="138">SUM(D383,D390)</f>
        <v>955.62</v>
      </c>
      <c r="E382" s="96">
        <f t="shared" si="138"/>
        <v>1274.1400000000001</v>
      </c>
      <c r="F382" s="99">
        <f t="shared" si="138"/>
        <v>955.62</v>
      </c>
      <c r="G382" s="96">
        <f t="shared" ref="G382:X382" si="139">SUM(G383,G394,G425)</f>
        <v>0</v>
      </c>
      <c r="H382" s="96"/>
      <c r="I382" s="96">
        <f t="shared" si="139"/>
        <v>0</v>
      </c>
      <c r="J382" s="96"/>
      <c r="K382" s="96">
        <f t="shared" si="139"/>
        <v>0</v>
      </c>
      <c r="L382" s="96"/>
      <c r="M382" s="96">
        <f t="shared" si="139"/>
        <v>0</v>
      </c>
      <c r="N382" s="96"/>
      <c r="O382" s="96">
        <f t="shared" si="139"/>
        <v>0</v>
      </c>
      <c r="P382" s="99">
        <f>SUM(P383,P394,P425)</f>
        <v>0</v>
      </c>
      <c r="Q382" s="96">
        <f t="shared" si="139"/>
        <v>0</v>
      </c>
      <c r="R382" s="96"/>
      <c r="S382" s="96">
        <f t="shared" si="139"/>
        <v>0</v>
      </c>
      <c r="T382" s="96"/>
      <c r="U382" s="96">
        <f t="shared" si="139"/>
        <v>0</v>
      </c>
      <c r="V382" s="96"/>
      <c r="W382" s="96"/>
      <c r="X382" s="96">
        <f t="shared" si="139"/>
        <v>0</v>
      </c>
      <c r="Y382" s="91"/>
    </row>
    <row r="383" spans="1:25" s="5" customFormat="1">
      <c r="A383" s="80">
        <v>31</v>
      </c>
      <c r="B383" s="78" t="s">
        <v>12</v>
      </c>
      <c r="C383" s="96">
        <f>SUM(C384,C391)</f>
        <v>1274.23</v>
      </c>
      <c r="D383" s="99">
        <f t="shared" si="138"/>
        <v>955.62</v>
      </c>
      <c r="E383" s="96">
        <f t="shared" si="138"/>
        <v>1274.1400000000001</v>
      </c>
      <c r="F383" s="99">
        <f t="shared" si="138"/>
        <v>955.62</v>
      </c>
      <c r="G383" s="96">
        <f t="shared" ref="G383:X383" si="140">SUM(G384,G389,G391)</f>
        <v>0</v>
      </c>
      <c r="H383" s="96"/>
      <c r="I383" s="96">
        <f t="shared" si="140"/>
        <v>0</v>
      </c>
      <c r="J383" s="96"/>
      <c r="K383" s="96">
        <f t="shared" si="140"/>
        <v>0</v>
      </c>
      <c r="L383" s="96"/>
      <c r="M383" s="96">
        <f t="shared" si="140"/>
        <v>0</v>
      </c>
      <c r="N383" s="96"/>
      <c r="O383" s="96">
        <f t="shared" si="140"/>
        <v>0</v>
      </c>
      <c r="P383" s="99">
        <f>SUM(P384,P389,P391)</f>
        <v>0</v>
      </c>
      <c r="Q383" s="96">
        <f t="shared" si="140"/>
        <v>0</v>
      </c>
      <c r="R383" s="96"/>
      <c r="S383" s="96">
        <f t="shared" si="140"/>
        <v>0</v>
      </c>
      <c r="T383" s="96"/>
      <c r="U383" s="96">
        <f t="shared" si="140"/>
        <v>0</v>
      </c>
      <c r="V383" s="96"/>
      <c r="W383" s="96"/>
      <c r="X383" s="96">
        <f t="shared" si="140"/>
        <v>0</v>
      </c>
      <c r="Y383" s="91"/>
    </row>
    <row r="384" spans="1:25" s="5" customFormat="1">
      <c r="A384" s="85">
        <v>311</v>
      </c>
      <c r="B384" s="86" t="s">
        <v>13</v>
      </c>
      <c r="C384" s="96">
        <f>SUM(C385,C386,C387,C388)</f>
        <v>1064</v>
      </c>
      <c r="D384" s="99">
        <f>SUM(D385,D386,D387,D388)</f>
        <v>820.26</v>
      </c>
      <c r="E384" s="193">
        <f t="shared" ref="E384:F384" si="141">SUM(E385,E386,E387,E388)</f>
        <v>1063.9100000000001</v>
      </c>
      <c r="F384" s="99">
        <f t="shared" si="141"/>
        <v>820.26</v>
      </c>
      <c r="G384" s="96">
        <f t="shared" ref="G384:X384" si="142">SUM(G385,G386,G387,G388)</f>
        <v>0</v>
      </c>
      <c r="H384" s="96"/>
      <c r="I384" s="96">
        <f t="shared" si="142"/>
        <v>0</v>
      </c>
      <c r="J384" s="96"/>
      <c r="K384" s="96">
        <f t="shared" si="142"/>
        <v>0</v>
      </c>
      <c r="L384" s="96"/>
      <c r="M384" s="96">
        <f t="shared" si="142"/>
        <v>0</v>
      </c>
      <c r="N384" s="96"/>
      <c r="O384" s="96">
        <f t="shared" si="142"/>
        <v>0</v>
      </c>
      <c r="P384" s="99">
        <f>SUM(P385,P386,P387,P388)</f>
        <v>0</v>
      </c>
      <c r="Q384" s="96">
        <f t="shared" si="142"/>
        <v>0</v>
      </c>
      <c r="R384" s="96"/>
      <c r="S384" s="96">
        <f t="shared" si="142"/>
        <v>0</v>
      </c>
      <c r="T384" s="96"/>
      <c r="U384" s="96">
        <f t="shared" si="142"/>
        <v>0</v>
      </c>
      <c r="V384" s="96"/>
      <c r="W384" s="96"/>
      <c r="X384" s="96">
        <f t="shared" si="142"/>
        <v>0</v>
      </c>
      <c r="Y384" s="91"/>
    </row>
    <row r="385" spans="1:25" s="5" customFormat="1">
      <c r="A385" s="74">
        <v>3111</v>
      </c>
      <c r="B385" s="75" t="s">
        <v>52</v>
      </c>
      <c r="C385" s="97">
        <v>1064</v>
      </c>
      <c r="D385" s="100">
        <v>820.26</v>
      </c>
      <c r="E385" s="97">
        <v>1063.9100000000001</v>
      </c>
      <c r="F385" s="100">
        <v>820.26</v>
      </c>
      <c r="G385" s="97"/>
      <c r="H385" s="97"/>
      <c r="I385" s="97"/>
      <c r="J385" s="97"/>
      <c r="K385" s="97"/>
      <c r="L385" s="97"/>
      <c r="M385" s="97"/>
      <c r="N385" s="97"/>
      <c r="O385" s="97"/>
      <c r="P385" s="100"/>
      <c r="Q385" s="97"/>
      <c r="R385" s="97"/>
      <c r="S385" s="97"/>
      <c r="T385" s="97"/>
      <c r="U385" s="97"/>
      <c r="V385" s="97"/>
      <c r="W385" s="97"/>
      <c r="X385" s="97"/>
      <c r="Y385" s="91"/>
    </row>
    <row r="386" spans="1:25" s="5" customFormat="1">
      <c r="A386" s="74">
        <v>3112</v>
      </c>
      <c r="B386" s="75" t="s">
        <v>53</v>
      </c>
      <c r="C386" s="97">
        <f t="shared" ref="C386:C392" si="143">SUM(O386)</f>
        <v>0</v>
      </c>
      <c r="D386" s="100">
        <f>SUM(P386)</f>
        <v>0</v>
      </c>
      <c r="E386" s="97"/>
      <c r="F386" s="100"/>
      <c r="G386" s="97"/>
      <c r="H386" s="97"/>
      <c r="I386" s="97"/>
      <c r="J386" s="97"/>
      <c r="K386" s="97"/>
      <c r="L386" s="97"/>
      <c r="M386" s="97"/>
      <c r="N386" s="97"/>
      <c r="O386" s="97"/>
      <c r="P386" s="100"/>
      <c r="Q386" s="97"/>
      <c r="R386" s="97"/>
      <c r="S386" s="97"/>
      <c r="T386" s="97"/>
      <c r="U386" s="97"/>
      <c r="V386" s="97"/>
      <c r="W386" s="97"/>
      <c r="X386" s="97"/>
      <c r="Y386" s="91"/>
    </row>
    <row r="387" spans="1:25" s="5" customFormat="1">
      <c r="A387" s="74">
        <v>3113</v>
      </c>
      <c r="B387" s="75" t="s">
        <v>54</v>
      </c>
      <c r="C387" s="97">
        <f t="shared" si="143"/>
        <v>0</v>
      </c>
      <c r="D387" s="100">
        <f>SUM(P387)</f>
        <v>0</v>
      </c>
      <c r="E387" s="97"/>
      <c r="F387" s="100"/>
      <c r="G387" s="97"/>
      <c r="H387" s="97"/>
      <c r="I387" s="97"/>
      <c r="J387" s="97"/>
      <c r="K387" s="97"/>
      <c r="L387" s="97"/>
      <c r="M387" s="97"/>
      <c r="N387" s="97"/>
      <c r="O387" s="97"/>
      <c r="P387" s="100"/>
      <c r="Q387" s="97"/>
      <c r="R387" s="97"/>
      <c r="S387" s="97"/>
      <c r="T387" s="97"/>
      <c r="U387" s="97"/>
      <c r="V387" s="97"/>
      <c r="W387" s="97"/>
      <c r="X387" s="97"/>
      <c r="Y387" s="91"/>
    </row>
    <row r="388" spans="1:25" s="5" customFormat="1">
      <c r="A388" s="74">
        <v>3114</v>
      </c>
      <c r="B388" s="75" t="s">
        <v>55</v>
      </c>
      <c r="C388" s="97">
        <f t="shared" si="143"/>
        <v>0</v>
      </c>
      <c r="D388" s="100">
        <f>SUM(P388)</f>
        <v>0</v>
      </c>
      <c r="E388" s="97"/>
      <c r="F388" s="100"/>
      <c r="G388" s="97"/>
      <c r="H388" s="97"/>
      <c r="I388" s="97"/>
      <c r="J388" s="97"/>
      <c r="K388" s="97"/>
      <c r="L388" s="97"/>
      <c r="M388" s="97"/>
      <c r="N388" s="97"/>
      <c r="O388" s="97"/>
      <c r="P388" s="100"/>
      <c r="Q388" s="97"/>
      <c r="R388" s="97"/>
      <c r="S388" s="97"/>
      <c r="T388" s="97"/>
      <c r="U388" s="97"/>
      <c r="V388" s="97"/>
      <c r="W388" s="97"/>
      <c r="X388" s="97"/>
      <c r="Y388" s="91"/>
    </row>
    <row r="389" spans="1:25" s="5" customFormat="1">
      <c r="A389" s="85">
        <v>312</v>
      </c>
      <c r="B389" s="86" t="s">
        <v>14</v>
      </c>
      <c r="C389" s="96">
        <f>SUM(C390)</f>
        <v>0</v>
      </c>
      <c r="D389" s="99">
        <f>SUM(D390)</f>
        <v>0</v>
      </c>
      <c r="E389" s="96">
        <f t="shared" ref="E389:X389" si="144">SUM(E390)</f>
        <v>0</v>
      </c>
      <c r="F389" s="99"/>
      <c r="G389" s="96">
        <f t="shared" si="144"/>
        <v>0</v>
      </c>
      <c r="H389" s="96"/>
      <c r="I389" s="96">
        <f t="shared" si="144"/>
        <v>0</v>
      </c>
      <c r="J389" s="96"/>
      <c r="K389" s="96">
        <f t="shared" si="144"/>
        <v>0</v>
      </c>
      <c r="L389" s="96"/>
      <c r="M389" s="96">
        <f t="shared" si="144"/>
        <v>0</v>
      </c>
      <c r="N389" s="96"/>
      <c r="O389" s="96">
        <f t="shared" si="144"/>
        <v>0</v>
      </c>
      <c r="P389" s="99">
        <f t="shared" si="144"/>
        <v>0</v>
      </c>
      <c r="Q389" s="96">
        <f t="shared" si="144"/>
        <v>0</v>
      </c>
      <c r="R389" s="96"/>
      <c r="S389" s="96">
        <f t="shared" si="144"/>
        <v>0</v>
      </c>
      <c r="T389" s="96"/>
      <c r="U389" s="96">
        <f t="shared" si="144"/>
        <v>0</v>
      </c>
      <c r="V389" s="96"/>
      <c r="W389" s="96"/>
      <c r="X389" s="96">
        <f t="shared" si="144"/>
        <v>0</v>
      </c>
      <c r="Y389" s="91"/>
    </row>
    <row r="390" spans="1:25" s="5" customFormat="1">
      <c r="A390" s="74">
        <v>3121</v>
      </c>
      <c r="B390" s="75" t="s">
        <v>14</v>
      </c>
      <c r="C390" s="97">
        <f t="shared" si="143"/>
        <v>0</v>
      </c>
      <c r="D390" s="100">
        <f>SUM(P390)</f>
        <v>0</v>
      </c>
      <c r="E390" s="97"/>
      <c r="F390" s="100"/>
      <c r="G390" s="97"/>
      <c r="H390" s="97"/>
      <c r="I390" s="97"/>
      <c r="J390" s="97"/>
      <c r="K390" s="97"/>
      <c r="L390" s="97"/>
      <c r="M390" s="97"/>
      <c r="N390" s="97"/>
      <c r="O390" s="97"/>
      <c r="P390" s="100"/>
      <c r="Q390" s="97"/>
      <c r="R390" s="97"/>
      <c r="S390" s="97"/>
      <c r="T390" s="97"/>
      <c r="U390" s="97"/>
      <c r="V390" s="97"/>
      <c r="W390" s="97"/>
      <c r="X390" s="97"/>
      <c r="Y390" s="91"/>
    </row>
    <row r="391" spans="1:25" s="5" customFormat="1">
      <c r="A391" s="85">
        <v>313</v>
      </c>
      <c r="B391" s="75" t="s">
        <v>15</v>
      </c>
      <c r="C391" s="96">
        <f>SUM(C392:C393)</f>
        <v>210.23</v>
      </c>
      <c r="D391" s="99">
        <f t="shared" ref="D391:F391" si="145">SUM(D392:D393)</f>
        <v>135.36000000000001</v>
      </c>
      <c r="E391" s="96">
        <f t="shared" si="145"/>
        <v>210.23</v>
      </c>
      <c r="F391" s="99">
        <f t="shared" si="145"/>
        <v>135.36000000000001</v>
      </c>
      <c r="G391" s="96">
        <f t="shared" ref="G391:X391" si="146">SUM(G392,G393,)</f>
        <v>0</v>
      </c>
      <c r="H391" s="96"/>
      <c r="I391" s="96">
        <f t="shared" si="146"/>
        <v>0</v>
      </c>
      <c r="J391" s="96"/>
      <c r="K391" s="96">
        <f t="shared" si="146"/>
        <v>0</v>
      </c>
      <c r="L391" s="96"/>
      <c r="M391" s="96">
        <f t="shared" si="146"/>
        <v>0</v>
      </c>
      <c r="N391" s="96"/>
      <c r="O391" s="96">
        <f t="shared" si="146"/>
        <v>0</v>
      </c>
      <c r="P391" s="99">
        <f>SUM(P392,P393,)</f>
        <v>0</v>
      </c>
      <c r="Q391" s="96">
        <f t="shared" si="146"/>
        <v>0</v>
      </c>
      <c r="R391" s="96"/>
      <c r="S391" s="96">
        <f t="shared" si="146"/>
        <v>0</v>
      </c>
      <c r="T391" s="96"/>
      <c r="U391" s="96">
        <f t="shared" si="146"/>
        <v>0</v>
      </c>
      <c r="V391" s="96"/>
      <c r="W391" s="96"/>
      <c r="X391" s="96">
        <f t="shared" si="146"/>
        <v>0</v>
      </c>
      <c r="Y391" s="91"/>
    </row>
    <row r="392" spans="1:25" s="5" customFormat="1" ht="25.5">
      <c r="A392" s="74">
        <v>3131</v>
      </c>
      <c r="B392" s="75" t="s">
        <v>56</v>
      </c>
      <c r="C392" s="97">
        <f t="shared" si="143"/>
        <v>0</v>
      </c>
      <c r="D392" s="100">
        <f>SUM(P392)</f>
        <v>0</v>
      </c>
      <c r="E392" s="97"/>
      <c r="F392" s="100"/>
      <c r="G392" s="97"/>
      <c r="H392" s="97"/>
      <c r="I392" s="97"/>
      <c r="J392" s="97"/>
      <c r="K392" s="97"/>
      <c r="L392" s="97"/>
      <c r="M392" s="97"/>
      <c r="N392" s="97"/>
      <c r="O392" s="97"/>
      <c r="P392" s="100"/>
      <c r="Q392" s="97"/>
      <c r="R392" s="97"/>
      <c r="S392" s="97"/>
      <c r="T392" s="97"/>
      <c r="U392" s="97"/>
      <c r="V392" s="97"/>
      <c r="W392" s="97"/>
      <c r="X392" s="97"/>
      <c r="Y392" s="91"/>
    </row>
    <row r="393" spans="1:25" s="5" customFormat="1" ht="25.5">
      <c r="A393" s="74">
        <v>3132</v>
      </c>
      <c r="B393" s="75" t="s">
        <v>57</v>
      </c>
      <c r="C393" s="97">
        <v>210.23</v>
      </c>
      <c r="D393" s="100">
        <v>135.36000000000001</v>
      </c>
      <c r="E393" s="97">
        <v>210.23</v>
      </c>
      <c r="F393" s="100">
        <v>135.36000000000001</v>
      </c>
      <c r="G393" s="97"/>
      <c r="H393" s="97"/>
      <c r="I393" s="97"/>
      <c r="J393" s="97"/>
      <c r="K393" s="97"/>
      <c r="L393" s="97"/>
      <c r="M393" s="97"/>
      <c r="N393" s="97"/>
      <c r="O393" s="97"/>
      <c r="P393" s="100"/>
      <c r="Q393" s="97"/>
      <c r="R393" s="97"/>
      <c r="S393" s="97"/>
      <c r="T393" s="97"/>
      <c r="U393" s="97"/>
      <c r="V393" s="97"/>
      <c r="W393" s="97"/>
      <c r="X393" s="97"/>
      <c r="Y393" s="91"/>
    </row>
    <row r="394" spans="1:25" s="5" customFormat="1">
      <c r="A394" s="80">
        <v>32</v>
      </c>
      <c r="B394" s="78" t="s">
        <v>16</v>
      </c>
      <c r="C394" s="96">
        <f>SUM(C395,C400,C408,C418,C420)</f>
        <v>0</v>
      </c>
      <c r="D394" s="99">
        <f>SUM(D395,D400,D408,D418,D420)</f>
        <v>0</v>
      </c>
      <c r="E394" s="96">
        <f>SUM(E395,E400,E408,E420)</f>
        <v>0</v>
      </c>
      <c r="F394" s="99"/>
      <c r="G394" s="96">
        <f>SUM(G395,G400,G408,G420)</f>
        <v>0</v>
      </c>
      <c r="H394" s="96"/>
      <c r="I394" s="96">
        <f>SUM(I395,I400,I408,I420)</f>
        <v>0</v>
      </c>
      <c r="J394" s="96"/>
      <c r="K394" s="96">
        <f>SUM(K395,K400,K408,K420)</f>
        <v>0</v>
      </c>
      <c r="L394" s="96"/>
      <c r="M394" s="96">
        <f>SUM(M395,M400,M408,M420)</f>
        <v>0</v>
      </c>
      <c r="N394" s="96"/>
      <c r="O394" s="96">
        <f>SUM(O395,O400,O408,O418,O420)</f>
        <v>0</v>
      </c>
      <c r="P394" s="99">
        <f>SUM(P395,P400,P408,P418,P420)</f>
        <v>0</v>
      </c>
      <c r="Q394" s="96">
        <f>SUM(Q395,Q400,Q408,Q420)</f>
        <v>0</v>
      </c>
      <c r="R394" s="96"/>
      <c r="S394" s="96">
        <f>SUM(S395,S400,S408,S420)</f>
        <v>0</v>
      </c>
      <c r="T394" s="96"/>
      <c r="U394" s="96">
        <f>SUM(U395,U400,U408,U420)</f>
        <v>0</v>
      </c>
      <c r="V394" s="96"/>
      <c r="W394" s="96"/>
      <c r="X394" s="96">
        <f>SUM(X395,X400,X408,X420)</f>
        <v>0</v>
      </c>
      <c r="Y394" s="91"/>
    </row>
    <row r="395" spans="1:25" s="5" customFormat="1" ht="25.5">
      <c r="A395" s="85">
        <v>321</v>
      </c>
      <c r="B395" s="86" t="s">
        <v>17</v>
      </c>
      <c r="C395" s="96">
        <f>SUM(C396,C397,C398,C399)</f>
        <v>0</v>
      </c>
      <c r="D395" s="99">
        <f>SUM(D396,D397,D398,D399)</f>
        <v>0</v>
      </c>
      <c r="E395" s="96">
        <f t="shared" ref="E395:X395" si="147">SUM(E396,E397,E398,E399)</f>
        <v>0</v>
      </c>
      <c r="F395" s="99"/>
      <c r="G395" s="96">
        <f t="shared" si="147"/>
        <v>0</v>
      </c>
      <c r="H395" s="96"/>
      <c r="I395" s="96">
        <f t="shared" si="147"/>
        <v>0</v>
      </c>
      <c r="J395" s="96"/>
      <c r="K395" s="96">
        <f t="shared" si="147"/>
        <v>0</v>
      </c>
      <c r="L395" s="96"/>
      <c r="M395" s="96">
        <f t="shared" si="147"/>
        <v>0</v>
      </c>
      <c r="N395" s="96"/>
      <c r="O395" s="96">
        <f t="shared" si="147"/>
        <v>0</v>
      </c>
      <c r="P395" s="99">
        <f>SUM(P396,P397,P398,P399)</f>
        <v>0</v>
      </c>
      <c r="Q395" s="96">
        <f t="shared" si="147"/>
        <v>0</v>
      </c>
      <c r="R395" s="96"/>
      <c r="S395" s="96">
        <f t="shared" si="147"/>
        <v>0</v>
      </c>
      <c r="T395" s="96"/>
      <c r="U395" s="96">
        <f t="shared" si="147"/>
        <v>0</v>
      </c>
      <c r="V395" s="96"/>
      <c r="W395" s="96"/>
      <c r="X395" s="96">
        <f t="shared" si="147"/>
        <v>0</v>
      </c>
      <c r="Y395" s="91"/>
    </row>
    <row r="396" spans="1:25" s="5" customFormat="1">
      <c r="A396" s="74">
        <v>3211</v>
      </c>
      <c r="B396" s="75" t="s">
        <v>58</v>
      </c>
      <c r="C396" s="97">
        <f t="shared" ref="C396:C399" si="148">SUM(O396)</f>
        <v>0</v>
      </c>
      <c r="D396" s="100">
        <f>SUM(P396)</f>
        <v>0</v>
      </c>
      <c r="E396" s="97"/>
      <c r="F396" s="100"/>
      <c r="G396" s="97"/>
      <c r="H396" s="97"/>
      <c r="I396" s="97"/>
      <c r="J396" s="97"/>
      <c r="K396" s="97"/>
      <c r="L396" s="97"/>
      <c r="M396" s="97"/>
      <c r="N396" s="97"/>
      <c r="O396" s="97"/>
      <c r="P396" s="100"/>
      <c r="Q396" s="97"/>
      <c r="R396" s="97"/>
      <c r="S396" s="97"/>
      <c r="T396" s="97"/>
      <c r="U396" s="97"/>
      <c r="V396" s="97"/>
      <c r="W396" s="97"/>
      <c r="X396" s="97"/>
      <c r="Y396" s="91"/>
    </row>
    <row r="397" spans="1:25" s="5" customFormat="1" ht="25.5">
      <c r="A397" s="74">
        <v>3212</v>
      </c>
      <c r="B397" s="75" t="s">
        <v>59</v>
      </c>
      <c r="C397" s="97">
        <f t="shared" si="148"/>
        <v>0</v>
      </c>
      <c r="D397" s="100">
        <f>SUM(P397)</f>
        <v>0</v>
      </c>
      <c r="E397" s="97"/>
      <c r="F397" s="100"/>
      <c r="G397" s="97"/>
      <c r="H397" s="97"/>
      <c r="I397" s="97"/>
      <c r="J397" s="97"/>
      <c r="K397" s="97"/>
      <c r="L397" s="97"/>
      <c r="M397" s="97"/>
      <c r="N397" s="97"/>
      <c r="O397" s="97"/>
      <c r="P397" s="100"/>
      <c r="Q397" s="97"/>
      <c r="R397" s="97"/>
      <c r="S397" s="97"/>
      <c r="T397" s="97"/>
      <c r="U397" s="97"/>
      <c r="V397" s="97"/>
      <c r="W397" s="97"/>
      <c r="X397" s="97"/>
      <c r="Y397" s="91"/>
    </row>
    <row r="398" spans="1:25" s="5" customFormat="1">
      <c r="A398" s="74">
        <v>3213</v>
      </c>
      <c r="B398" s="75" t="s">
        <v>60</v>
      </c>
      <c r="C398" s="97">
        <f t="shared" si="148"/>
        <v>0</v>
      </c>
      <c r="D398" s="100">
        <f>SUM(P398)</f>
        <v>0</v>
      </c>
      <c r="E398" s="97"/>
      <c r="F398" s="100"/>
      <c r="G398" s="97"/>
      <c r="H398" s="97"/>
      <c r="I398" s="97"/>
      <c r="J398" s="97"/>
      <c r="K398" s="97"/>
      <c r="L398" s="97"/>
      <c r="M398" s="97"/>
      <c r="N398" s="97"/>
      <c r="O398" s="97"/>
      <c r="P398" s="100"/>
      <c r="Q398" s="97"/>
      <c r="R398" s="97"/>
      <c r="S398" s="97"/>
      <c r="T398" s="97"/>
      <c r="U398" s="97"/>
      <c r="V398" s="97"/>
      <c r="W398" s="97"/>
      <c r="X398" s="97"/>
      <c r="Y398" s="91"/>
    </row>
    <row r="399" spans="1:25" s="5" customFormat="1" ht="25.5">
      <c r="A399" s="74">
        <v>3214</v>
      </c>
      <c r="B399" s="75" t="s">
        <v>61</v>
      </c>
      <c r="C399" s="97">
        <f t="shared" si="148"/>
        <v>0</v>
      </c>
      <c r="D399" s="100">
        <f>SUM(P399)</f>
        <v>0</v>
      </c>
      <c r="E399" s="97"/>
      <c r="F399" s="100"/>
      <c r="G399" s="97"/>
      <c r="H399" s="97"/>
      <c r="I399" s="97"/>
      <c r="J399" s="97"/>
      <c r="K399" s="97"/>
      <c r="L399" s="97"/>
      <c r="M399" s="97"/>
      <c r="N399" s="97"/>
      <c r="O399" s="97"/>
      <c r="P399" s="100"/>
      <c r="Q399" s="97"/>
      <c r="R399" s="97"/>
      <c r="S399" s="97"/>
      <c r="T399" s="97"/>
      <c r="U399" s="97"/>
      <c r="V399" s="97"/>
      <c r="W399" s="97"/>
      <c r="X399" s="97"/>
      <c r="Y399" s="91"/>
    </row>
    <row r="400" spans="1:25" s="5" customFormat="1">
      <c r="A400" s="80">
        <v>322</v>
      </c>
      <c r="B400" s="78" t="s">
        <v>18</v>
      </c>
      <c r="C400" s="96">
        <f>SUM(C401,C402,C403,C404,C405,C406,C407)</f>
        <v>0</v>
      </c>
      <c r="D400" s="99">
        <f>SUM(D401,D402,D403,D404,D405,D406,D407)</f>
        <v>0</v>
      </c>
      <c r="E400" s="96">
        <f t="shared" ref="E400:X400" si="149">SUM(E401,E402,E403,E404,E405,E406,E407)</f>
        <v>0</v>
      </c>
      <c r="F400" s="99"/>
      <c r="G400" s="96">
        <f t="shared" si="149"/>
        <v>0</v>
      </c>
      <c r="H400" s="96"/>
      <c r="I400" s="96">
        <f t="shared" si="149"/>
        <v>0</v>
      </c>
      <c r="J400" s="96"/>
      <c r="K400" s="96">
        <f t="shared" si="149"/>
        <v>0</v>
      </c>
      <c r="L400" s="96"/>
      <c r="M400" s="96">
        <f t="shared" si="149"/>
        <v>0</v>
      </c>
      <c r="N400" s="96"/>
      <c r="O400" s="96">
        <f t="shared" si="149"/>
        <v>0</v>
      </c>
      <c r="P400" s="99">
        <f>SUM(P401,P402,P403,P404,P405,P406,P407)</f>
        <v>0</v>
      </c>
      <c r="Q400" s="96">
        <f t="shared" si="149"/>
        <v>0</v>
      </c>
      <c r="R400" s="96"/>
      <c r="S400" s="96">
        <f t="shared" si="149"/>
        <v>0</v>
      </c>
      <c r="T400" s="96"/>
      <c r="U400" s="96">
        <f t="shared" si="149"/>
        <v>0</v>
      </c>
      <c r="V400" s="96"/>
      <c r="W400" s="96"/>
      <c r="X400" s="96">
        <f t="shared" si="149"/>
        <v>0</v>
      </c>
      <c r="Y400" s="91"/>
    </row>
    <row r="401" spans="1:25" s="5" customFormat="1" ht="25.5">
      <c r="A401" s="74">
        <v>3221</v>
      </c>
      <c r="B401" s="75" t="s">
        <v>62</v>
      </c>
      <c r="C401" s="97">
        <f t="shared" ref="C401:C407" si="150">SUM(O401)</f>
        <v>0</v>
      </c>
      <c r="D401" s="100">
        <f t="shared" ref="D401:D407" si="151">SUM(P401)</f>
        <v>0</v>
      </c>
      <c r="E401" s="97"/>
      <c r="F401" s="100"/>
      <c r="G401" s="97"/>
      <c r="H401" s="97"/>
      <c r="I401" s="97"/>
      <c r="J401" s="97"/>
      <c r="K401" s="97"/>
      <c r="L401" s="97"/>
      <c r="M401" s="97"/>
      <c r="N401" s="97"/>
      <c r="O401" s="97"/>
      <c r="P401" s="100"/>
      <c r="Q401" s="97"/>
      <c r="R401" s="97"/>
      <c r="S401" s="97"/>
      <c r="T401" s="97"/>
      <c r="U401" s="97"/>
      <c r="V401" s="97"/>
      <c r="W401" s="97"/>
      <c r="X401" s="97"/>
      <c r="Y401" s="91"/>
    </row>
    <row r="402" spans="1:25" s="5" customFormat="1">
      <c r="A402" s="74">
        <v>3222</v>
      </c>
      <c r="B402" s="75" t="s">
        <v>63</v>
      </c>
      <c r="C402" s="97">
        <f t="shared" si="150"/>
        <v>0</v>
      </c>
      <c r="D402" s="100">
        <f t="shared" si="151"/>
        <v>0</v>
      </c>
      <c r="E402" s="97"/>
      <c r="F402" s="100"/>
      <c r="G402" s="97"/>
      <c r="H402" s="97"/>
      <c r="I402" s="97"/>
      <c r="J402" s="97"/>
      <c r="K402" s="97"/>
      <c r="L402" s="97"/>
      <c r="M402" s="97"/>
      <c r="N402" s="97"/>
      <c r="O402" s="97"/>
      <c r="P402" s="100"/>
      <c r="Q402" s="97"/>
      <c r="R402" s="97"/>
      <c r="S402" s="97"/>
      <c r="T402" s="97"/>
      <c r="U402" s="97"/>
      <c r="V402" s="97"/>
      <c r="W402" s="97"/>
      <c r="X402" s="97"/>
      <c r="Y402" s="91"/>
    </row>
    <row r="403" spans="1:25" s="5" customFormat="1">
      <c r="A403" s="74">
        <v>3223</v>
      </c>
      <c r="B403" s="75" t="s">
        <v>64</v>
      </c>
      <c r="C403" s="97">
        <f t="shared" si="150"/>
        <v>0</v>
      </c>
      <c r="D403" s="100">
        <f t="shared" si="151"/>
        <v>0</v>
      </c>
      <c r="E403" s="97"/>
      <c r="F403" s="100"/>
      <c r="G403" s="97"/>
      <c r="H403" s="97"/>
      <c r="I403" s="97"/>
      <c r="J403" s="97"/>
      <c r="K403" s="97"/>
      <c r="L403" s="97"/>
      <c r="M403" s="97"/>
      <c r="N403" s="97"/>
      <c r="O403" s="97"/>
      <c r="P403" s="100"/>
      <c r="Q403" s="97"/>
      <c r="R403" s="97"/>
      <c r="S403" s="97"/>
      <c r="T403" s="97"/>
      <c r="U403" s="97"/>
      <c r="V403" s="97"/>
      <c r="W403" s="97"/>
      <c r="X403" s="97"/>
      <c r="Y403" s="91"/>
    </row>
    <row r="404" spans="1:25" s="5" customFormat="1" ht="25.5">
      <c r="A404" s="74">
        <v>3224</v>
      </c>
      <c r="B404" s="75" t="s">
        <v>65</v>
      </c>
      <c r="C404" s="97">
        <f t="shared" si="150"/>
        <v>0</v>
      </c>
      <c r="D404" s="100">
        <f t="shared" si="151"/>
        <v>0</v>
      </c>
      <c r="E404" s="97"/>
      <c r="F404" s="100"/>
      <c r="G404" s="97"/>
      <c r="H404" s="97"/>
      <c r="I404" s="97"/>
      <c r="J404" s="97"/>
      <c r="K404" s="97"/>
      <c r="L404" s="97"/>
      <c r="M404" s="97"/>
      <c r="N404" s="97"/>
      <c r="O404" s="97"/>
      <c r="P404" s="100"/>
      <c r="Q404" s="97"/>
      <c r="R404" s="97"/>
      <c r="S404" s="97"/>
      <c r="T404" s="97"/>
      <c r="U404" s="97"/>
      <c r="V404" s="97"/>
      <c r="W404" s="97"/>
      <c r="X404" s="97"/>
      <c r="Y404" s="91"/>
    </row>
    <row r="405" spans="1:25" s="5" customFormat="1">
      <c r="A405" s="74">
        <v>3225</v>
      </c>
      <c r="B405" s="75" t="s">
        <v>66</v>
      </c>
      <c r="C405" s="97">
        <f t="shared" si="150"/>
        <v>0</v>
      </c>
      <c r="D405" s="100">
        <f t="shared" si="151"/>
        <v>0</v>
      </c>
      <c r="E405" s="97"/>
      <c r="F405" s="100"/>
      <c r="G405" s="97"/>
      <c r="H405" s="97"/>
      <c r="I405" s="97"/>
      <c r="J405" s="97"/>
      <c r="K405" s="97"/>
      <c r="L405" s="97"/>
      <c r="M405" s="97"/>
      <c r="N405" s="97"/>
      <c r="O405" s="97"/>
      <c r="P405" s="100"/>
      <c r="Q405" s="97"/>
      <c r="R405" s="97"/>
      <c r="S405" s="97"/>
      <c r="T405" s="97"/>
      <c r="U405" s="97"/>
      <c r="V405" s="97"/>
      <c r="W405" s="97"/>
      <c r="X405" s="97"/>
      <c r="Y405" s="91"/>
    </row>
    <row r="406" spans="1:25" s="5" customFormat="1" ht="25.5">
      <c r="A406" s="74">
        <v>3226</v>
      </c>
      <c r="B406" s="75" t="s">
        <v>67</v>
      </c>
      <c r="C406" s="97">
        <f t="shared" si="150"/>
        <v>0</v>
      </c>
      <c r="D406" s="100">
        <f t="shared" si="151"/>
        <v>0</v>
      </c>
      <c r="E406" s="97"/>
      <c r="F406" s="100"/>
      <c r="G406" s="97"/>
      <c r="H406" s="97"/>
      <c r="I406" s="97"/>
      <c r="J406" s="97"/>
      <c r="K406" s="97"/>
      <c r="L406" s="97"/>
      <c r="M406" s="97"/>
      <c r="N406" s="97"/>
      <c r="O406" s="97"/>
      <c r="P406" s="100"/>
      <c r="Q406" s="97"/>
      <c r="R406" s="97"/>
      <c r="S406" s="97"/>
      <c r="T406" s="97"/>
      <c r="U406" s="97"/>
      <c r="V406" s="97"/>
      <c r="W406" s="97"/>
      <c r="X406" s="97"/>
      <c r="Y406" s="91"/>
    </row>
    <row r="407" spans="1:25" s="5" customFormat="1" ht="25.5">
      <c r="A407" s="74">
        <v>3227</v>
      </c>
      <c r="B407" s="75" t="s">
        <v>68</v>
      </c>
      <c r="C407" s="97">
        <f t="shared" si="150"/>
        <v>0</v>
      </c>
      <c r="D407" s="100">
        <f t="shared" si="151"/>
        <v>0</v>
      </c>
      <c r="E407" s="97"/>
      <c r="F407" s="100"/>
      <c r="G407" s="97"/>
      <c r="H407" s="97"/>
      <c r="I407" s="97"/>
      <c r="J407" s="97"/>
      <c r="K407" s="97"/>
      <c r="L407" s="97"/>
      <c r="M407" s="97"/>
      <c r="N407" s="97"/>
      <c r="O407" s="97"/>
      <c r="P407" s="100"/>
      <c r="Q407" s="97"/>
      <c r="R407" s="97"/>
      <c r="S407" s="97"/>
      <c r="T407" s="97"/>
      <c r="U407" s="97"/>
      <c r="V407" s="97"/>
      <c r="W407" s="97"/>
      <c r="X407" s="97"/>
      <c r="Y407" s="91"/>
    </row>
    <row r="408" spans="1:25" s="5" customFormat="1">
      <c r="A408" s="85">
        <v>323</v>
      </c>
      <c r="B408" s="86" t="s">
        <v>19</v>
      </c>
      <c r="C408" s="96">
        <f>SUM(C409,C410,C411,C412,C413,C414,C415,C416,C417)</f>
        <v>0</v>
      </c>
      <c r="D408" s="99">
        <f>SUM(D409,D410,D411,D412,D413,D414,D415,D416,D417)</f>
        <v>0</v>
      </c>
      <c r="E408" s="96">
        <f t="shared" ref="E408:X408" si="152">SUM(E409,E410,E411,E412,E413,E414,E415,E416,E417)</f>
        <v>0</v>
      </c>
      <c r="F408" s="99"/>
      <c r="G408" s="96">
        <f t="shared" si="152"/>
        <v>0</v>
      </c>
      <c r="H408" s="96"/>
      <c r="I408" s="96">
        <f t="shared" si="152"/>
        <v>0</v>
      </c>
      <c r="J408" s="96"/>
      <c r="K408" s="96">
        <f t="shared" si="152"/>
        <v>0</v>
      </c>
      <c r="L408" s="96"/>
      <c r="M408" s="96">
        <f t="shared" si="152"/>
        <v>0</v>
      </c>
      <c r="N408" s="96"/>
      <c r="O408" s="96">
        <f t="shared" si="152"/>
        <v>0</v>
      </c>
      <c r="P408" s="99">
        <f>SUM(P409,P410,P411,P412,P413,P414,P415,P416,P417)</f>
        <v>0</v>
      </c>
      <c r="Q408" s="96">
        <f t="shared" si="152"/>
        <v>0</v>
      </c>
      <c r="R408" s="96"/>
      <c r="S408" s="96">
        <f t="shared" si="152"/>
        <v>0</v>
      </c>
      <c r="T408" s="96"/>
      <c r="U408" s="96">
        <f t="shared" si="152"/>
        <v>0</v>
      </c>
      <c r="V408" s="96"/>
      <c r="W408" s="96"/>
      <c r="X408" s="96">
        <f t="shared" si="152"/>
        <v>0</v>
      </c>
      <c r="Y408" s="91"/>
    </row>
    <row r="409" spans="1:25" s="5" customFormat="1">
      <c r="A409" s="74">
        <v>3231</v>
      </c>
      <c r="B409" s="75" t="s">
        <v>69</v>
      </c>
      <c r="C409" s="97">
        <f t="shared" ref="C409:C424" si="153">SUM(O409)</f>
        <v>0</v>
      </c>
      <c r="D409" s="100">
        <f t="shared" ref="D409:D417" si="154">SUM(P409)</f>
        <v>0</v>
      </c>
      <c r="E409" s="97"/>
      <c r="F409" s="100"/>
      <c r="G409" s="97"/>
      <c r="H409" s="97"/>
      <c r="I409" s="97"/>
      <c r="J409" s="97"/>
      <c r="K409" s="97"/>
      <c r="L409" s="97"/>
      <c r="M409" s="97"/>
      <c r="N409" s="97"/>
      <c r="O409" s="97"/>
      <c r="P409" s="100"/>
      <c r="Q409" s="97"/>
      <c r="R409" s="97"/>
      <c r="S409" s="97"/>
      <c r="T409" s="97"/>
      <c r="U409" s="97"/>
      <c r="V409" s="97"/>
      <c r="W409" s="97"/>
      <c r="X409" s="97"/>
      <c r="Y409" s="91"/>
    </row>
    <row r="410" spans="1:25" s="5" customFormat="1" ht="25.5">
      <c r="A410" s="74">
        <v>3232</v>
      </c>
      <c r="B410" s="75" t="s">
        <v>70</v>
      </c>
      <c r="C410" s="97">
        <f t="shared" si="153"/>
        <v>0</v>
      </c>
      <c r="D410" s="100">
        <f t="shared" si="154"/>
        <v>0</v>
      </c>
      <c r="E410" s="97"/>
      <c r="F410" s="100"/>
      <c r="G410" s="97"/>
      <c r="H410" s="97"/>
      <c r="I410" s="97"/>
      <c r="J410" s="97"/>
      <c r="K410" s="97"/>
      <c r="L410" s="97"/>
      <c r="M410" s="97"/>
      <c r="N410" s="97"/>
      <c r="O410" s="97"/>
      <c r="P410" s="100"/>
      <c r="Q410" s="97"/>
      <c r="R410" s="97"/>
      <c r="S410" s="97"/>
      <c r="T410" s="97"/>
      <c r="U410" s="97"/>
      <c r="V410" s="97"/>
      <c r="W410" s="97"/>
      <c r="X410" s="97"/>
      <c r="Y410" s="91"/>
    </row>
    <row r="411" spans="1:25" s="5" customFormat="1">
      <c r="A411" s="74">
        <v>3233</v>
      </c>
      <c r="B411" s="75" t="s">
        <v>71</v>
      </c>
      <c r="C411" s="97">
        <f t="shared" si="153"/>
        <v>0</v>
      </c>
      <c r="D411" s="100">
        <f t="shared" si="154"/>
        <v>0</v>
      </c>
      <c r="E411" s="97"/>
      <c r="F411" s="100"/>
      <c r="G411" s="97"/>
      <c r="H411" s="97"/>
      <c r="I411" s="97"/>
      <c r="J411" s="97"/>
      <c r="K411" s="97"/>
      <c r="L411" s="97"/>
      <c r="M411" s="97"/>
      <c r="N411" s="97"/>
      <c r="O411" s="97"/>
      <c r="P411" s="100"/>
      <c r="Q411" s="97"/>
      <c r="R411" s="97"/>
      <c r="S411" s="97"/>
      <c r="T411" s="97"/>
      <c r="U411" s="97"/>
      <c r="V411" s="97"/>
      <c r="W411" s="97"/>
      <c r="X411" s="97"/>
      <c r="Y411" s="91"/>
    </row>
    <row r="412" spans="1:25" s="5" customFormat="1">
      <c r="A412" s="74">
        <v>3234</v>
      </c>
      <c r="B412" s="75" t="s">
        <v>72</v>
      </c>
      <c r="C412" s="97">
        <f t="shared" si="153"/>
        <v>0</v>
      </c>
      <c r="D412" s="100">
        <f t="shared" si="154"/>
        <v>0</v>
      </c>
      <c r="E412" s="97"/>
      <c r="F412" s="100"/>
      <c r="G412" s="97"/>
      <c r="H412" s="97"/>
      <c r="I412" s="97"/>
      <c r="J412" s="97"/>
      <c r="K412" s="97"/>
      <c r="L412" s="97"/>
      <c r="M412" s="97"/>
      <c r="N412" s="97"/>
      <c r="O412" s="97"/>
      <c r="P412" s="100"/>
      <c r="Q412" s="97"/>
      <c r="R412" s="97"/>
      <c r="S412" s="97"/>
      <c r="T412" s="97"/>
      <c r="U412" s="97"/>
      <c r="V412" s="97"/>
      <c r="W412" s="97"/>
      <c r="X412" s="97"/>
      <c r="Y412" s="91"/>
    </row>
    <row r="413" spans="1:25" s="5" customFormat="1">
      <c r="A413" s="74">
        <v>3235</v>
      </c>
      <c r="B413" s="75" t="s">
        <v>73</v>
      </c>
      <c r="C413" s="97">
        <f t="shared" si="153"/>
        <v>0</v>
      </c>
      <c r="D413" s="100">
        <f t="shared" si="154"/>
        <v>0</v>
      </c>
      <c r="E413" s="97"/>
      <c r="F413" s="100"/>
      <c r="G413" s="97"/>
      <c r="H413" s="97"/>
      <c r="I413" s="97"/>
      <c r="J413" s="97"/>
      <c r="K413" s="97"/>
      <c r="L413" s="97"/>
      <c r="M413" s="97"/>
      <c r="N413" s="97"/>
      <c r="O413" s="97"/>
      <c r="P413" s="100"/>
      <c r="Q413" s="97"/>
      <c r="R413" s="97"/>
      <c r="S413" s="97"/>
      <c r="T413" s="97"/>
      <c r="U413" s="97"/>
      <c r="V413" s="97"/>
      <c r="W413" s="97"/>
      <c r="X413" s="97"/>
      <c r="Y413" s="91"/>
    </row>
    <row r="414" spans="1:25" s="5" customFormat="1">
      <c r="A414" s="74">
        <v>3236</v>
      </c>
      <c r="B414" s="75" t="s">
        <v>74</v>
      </c>
      <c r="C414" s="97">
        <f t="shared" si="153"/>
        <v>0</v>
      </c>
      <c r="D414" s="100">
        <f t="shared" si="154"/>
        <v>0</v>
      </c>
      <c r="E414" s="97"/>
      <c r="F414" s="100"/>
      <c r="G414" s="97"/>
      <c r="H414" s="97"/>
      <c r="I414" s="97"/>
      <c r="J414" s="97"/>
      <c r="K414" s="97"/>
      <c r="L414" s="97"/>
      <c r="M414" s="97"/>
      <c r="N414" s="97"/>
      <c r="O414" s="97"/>
      <c r="P414" s="100"/>
      <c r="Q414" s="97"/>
      <c r="R414" s="97"/>
      <c r="S414" s="97"/>
      <c r="T414" s="97"/>
      <c r="U414" s="97"/>
      <c r="V414" s="97"/>
      <c r="W414" s="97"/>
      <c r="X414" s="97"/>
      <c r="Y414" s="91"/>
    </row>
    <row r="415" spans="1:25" s="5" customFormat="1">
      <c r="A415" s="74">
        <v>3237</v>
      </c>
      <c r="B415" s="75" t="s">
        <v>75</v>
      </c>
      <c r="C415" s="97">
        <f t="shared" si="153"/>
        <v>0</v>
      </c>
      <c r="D415" s="100">
        <f t="shared" si="154"/>
        <v>0</v>
      </c>
      <c r="E415" s="97"/>
      <c r="F415" s="100"/>
      <c r="G415" s="97"/>
      <c r="H415" s="97"/>
      <c r="I415" s="97"/>
      <c r="J415" s="97"/>
      <c r="K415" s="97"/>
      <c r="L415" s="97"/>
      <c r="M415" s="97"/>
      <c r="N415" s="97"/>
      <c r="O415" s="97"/>
      <c r="P415" s="100"/>
      <c r="Q415" s="97"/>
      <c r="R415" s="97"/>
      <c r="S415" s="97"/>
      <c r="T415" s="97"/>
      <c r="U415" s="97"/>
      <c r="V415" s="97"/>
      <c r="W415" s="97"/>
      <c r="X415" s="97"/>
      <c r="Y415" s="91"/>
    </row>
    <row r="416" spans="1:25" s="5" customFormat="1">
      <c r="A416" s="74">
        <v>3238</v>
      </c>
      <c r="B416" s="75" t="s">
        <v>76</v>
      </c>
      <c r="C416" s="97">
        <f t="shared" si="153"/>
        <v>0</v>
      </c>
      <c r="D416" s="100">
        <f t="shared" si="154"/>
        <v>0</v>
      </c>
      <c r="E416" s="97"/>
      <c r="F416" s="100"/>
      <c r="G416" s="97"/>
      <c r="H416" s="97"/>
      <c r="I416" s="97"/>
      <c r="J416" s="97"/>
      <c r="K416" s="97"/>
      <c r="L416" s="97"/>
      <c r="M416" s="97"/>
      <c r="N416" s="97"/>
      <c r="O416" s="97"/>
      <c r="P416" s="100"/>
      <c r="Q416" s="97"/>
      <c r="R416" s="97"/>
      <c r="S416" s="97"/>
      <c r="T416" s="97"/>
      <c r="U416" s="97"/>
      <c r="V416" s="97"/>
      <c r="W416" s="97"/>
      <c r="X416" s="97"/>
      <c r="Y416" s="91"/>
    </row>
    <row r="417" spans="1:25" s="5" customFormat="1">
      <c r="A417" s="74">
        <v>3239</v>
      </c>
      <c r="B417" s="75" t="s">
        <v>77</v>
      </c>
      <c r="C417" s="97">
        <f t="shared" si="153"/>
        <v>0</v>
      </c>
      <c r="D417" s="100">
        <f t="shared" si="154"/>
        <v>0</v>
      </c>
      <c r="E417" s="97"/>
      <c r="F417" s="100"/>
      <c r="G417" s="97"/>
      <c r="H417" s="97"/>
      <c r="I417" s="97"/>
      <c r="J417" s="97"/>
      <c r="K417" s="97"/>
      <c r="L417" s="97"/>
      <c r="M417" s="97"/>
      <c r="N417" s="97"/>
      <c r="O417" s="97"/>
      <c r="P417" s="100"/>
      <c r="Q417" s="97"/>
      <c r="R417" s="97"/>
      <c r="S417" s="97"/>
      <c r="T417" s="97"/>
      <c r="U417" s="97"/>
      <c r="V417" s="97"/>
      <c r="W417" s="97"/>
      <c r="X417" s="97"/>
      <c r="Y417" s="91"/>
    </row>
    <row r="418" spans="1:25" s="5" customFormat="1" ht="25.5">
      <c r="A418" s="80">
        <v>324</v>
      </c>
      <c r="B418" s="78" t="s">
        <v>102</v>
      </c>
      <c r="C418" s="96">
        <f>SUM(C419)</f>
        <v>0</v>
      </c>
      <c r="D418" s="99">
        <f>SUM(D419)</f>
        <v>0</v>
      </c>
      <c r="E418" s="96">
        <f t="shared" ref="E418:X418" si="155">SUM(E419,E420,E421,E422,E423,E424,E425,E426,E427)</f>
        <v>0</v>
      </c>
      <c r="F418" s="99"/>
      <c r="G418" s="96">
        <f t="shared" si="155"/>
        <v>0</v>
      </c>
      <c r="H418" s="96"/>
      <c r="I418" s="96">
        <f t="shared" si="155"/>
        <v>0</v>
      </c>
      <c r="J418" s="96"/>
      <c r="K418" s="96">
        <f t="shared" si="155"/>
        <v>0</v>
      </c>
      <c r="L418" s="96"/>
      <c r="M418" s="96">
        <f t="shared" si="155"/>
        <v>0</v>
      </c>
      <c r="N418" s="96"/>
      <c r="O418" s="96">
        <f t="shared" si="155"/>
        <v>0</v>
      </c>
      <c r="P418" s="99">
        <f t="shared" si="155"/>
        <v>0</v>
      </c>
      <c r="Q418" s="96">
        <f t="shared" si="155"/>
        <v>0</v>
      </c>
      <c r="R418" s="96"/>
      <c r="S418" s="96">
        <f t="shared" si="155"/>
        <v>0</v>
      </c>
      <c r="T418" s="96"/>
      <c r="U418" s="96">
        <f t="shared" si="155"/>
        <v>0</v>
      </c>
      <c r="V418" s="96"/>
      <c r="W418" s="96"/>
      <c r="X418" s="96">
        <f t="shared" si="155"/>
        <v>0</v>
      </c>
      <c r="Y418" s="91"/>
    </row>
    <row r="419" spans="1:25" s="5" customFormat="1" ht="25.5">
      <c r="A419" s="74">
        <v>3241</v>
      </c>
      <c r="B419" s="75" t="s">
        <v>102</v>
      </c>
      <c r="C419" s="97">
        <f t="shared" si="153"/>
        <v>0</v>
      </c>
      <c r="D419" s="100">
        <f>SUM(P419)</f>
        <v>0</v>
      </c>
      <c r="E419" s="97"/>
      <c r="F419" s="100"/>
      <c r="G419" s="97"/>
      <c r="H419" s="97"/>
      <c r="I419" s="97"/>
      <c r="J419" s="97"/>
      <c r="K419" s="97"/>
      <c r="L419" s="97"/>
      <c r="M419" s="97"/>
      <c r="N419" s="97"/>
      <c r="O419" s="97"/>
      <c r="P419" s="100"/>
      <c r="Q419" s="97"/>
      <c r="R419" s="97"/>
      <c r="S419" s="97"/>
      <c r="T419" s="97"/>
      <c r="U419" s="97"/>
      <c r="V419" s="97"/>
      <c r="W419" s="97"/>
      <c r="X419" s="97"/>
      <c r="Y419" s="91"/>
    </row>
    <row r="420" spans="1:25" s="5" customFormat="1">
      <c r="A420" s="80">
        <v>329</v>
      </c>
      <c r="B420" s="78" t="s">
        <v>87</v>
      </c>
      <c r="C420" s="96">
        <f t="shared" ref="C420:X420" si="156">SUM(C421,C422,C423,C424,)</f>
        <v>0</v>
      </c>
      <c r="D420" s="99">
        <f>SUM(D421,D422,D423,D424,)</f>
        <v>0</v>
      </c>
      <c r="E420" s="96">
        <f t="shared" si="156"/>
        <v>0</v>
      </c>
      <c r="F420" s="99"/>
      <c r="G420" s="96">
        <f t="shared" si="156"/>
        <v>0</v>
      </c>
      <c r="H420" s="96"/>
      <c r="I420" s="96">
        <f t="shared" si="156"/>
        <v>0</v>
      </c>
      <c r="J420" s="96"/>
      <c r="K420" s="96">
        <f t="shared" si="156"/>
        <v>0</v>
      </c>
      <c r="L420" s="96"/>
      <c r="M420" s="96">
        <f t="shared" si="156"/>
        <v>0</v>
      </c>
      <c r="N420" s="96"/>
      <c r="O420" s="96">
        <f t="shared" si="156"/>
        <v>0</v>
      </c>
      <c r="P420" s="99">
        <f>SUM(P421,P422,P423,P424,)</f>
        <v>0</v>
      </c>
      <c r="Q420" s="96">
        <f t="shared" si="156"/>
        <v>0</v>
      </c>
      <c r="R420" s="96"/>
      <c r="S420" s="96">
        <f t="shared" si="156"/>
        <v>0</v>
      </c>
      <c r="T420" s="96"/>
      <c r="U420" s="96">
        <f t="shared" si="156"/>
        <v>0</v>
      </c>
      <c r="V420" s="96"/>
      <c r="W420" s="96"/>
      <c r="X420" s="96">
        <f t="shared" si="156"/>
        <v>0</v>
      </c>
      <c r="Y420" s="91"/>
    </row>
    <row r="421" spans="1:25" s="5" customFormat="1">
      <c r="A421" s="74">
        <v>3293</v>
      </c>
      <c r="B421" s="75" t="s">
        <v>88</v>
      </c>
      <c r="C421" s="97">
        <f t="shared" si="153"/>
        <v>0</v>
      </c>
      <c r="D421" s="100">
        <f>SUM(P421)</f>
        <v>0</v>
      </c>
      <c r="E421" s="97"/>
      <c r="F421" s="100"/>
      <c r="G421" s="97"/>
      <c r="H421" s="97"/>
      <c r="I421" s="97"/>
      <c r="J421" s="97"/>
      <c r="K421" s="97"/>
      <c r="L421" s="97"/>
      <c r="M421" s="97"/>
      <c r="N421" s="97"/>
      <c r="O421" s="97"/>
      <c r="P421" s="100"/>
      <c r="Q421" s="97"/>
      <c r="R421" s="97"/>
      <c r="S421" s="97"/>
      <c r="T421" s="97"/>
      <c r="U421" s="97"/>
      <c r="V421" s="97"/>
      <c r="W421" s="97"/>
      <c r="X421" s="97"/>
      <c r="Y421" s="91"/>
    </row>
    <row r="422" spans="1:25" s="5" customFormat="1">
      <c r="A422" s="74">
        <v>3294</v>
      </c>
      <c r="B422" s="75" t="s">
        <v>89</v>
      </c>
      <c r="C422" s="97">
        <f t="shared" si="153"/>
        <v>0</v>
      </c>
      <c r="D422" s="100">
        <f>SUM(P422)</f>
        <v>0</v>
      </c>
      <c r="E422" s="97"/>
      <c r="F422" s="100"/>
      <c r="G422" s="97"/>
      <c r="H422" s="97"/>
      <c r="I422" s="97"/>
      <c r="J422" s="97"/>
      <c r="K422" s="97"/>
      <c r="L422" s="97"/>
      <c r="M422" s="97"/>
      <c r="N422" s="97"/>
      <c r="O422" s="97"/>
      <c r="P422" s="100"/>
      <c r="Q422" s="97"/>
      <c r="R422" s="97"/>
      <c r="S422" s="97"/>
      <c r="T422" s="97"/>
      <c r="U422" s="97"/>
      <c r="V422" s="97"/>
      <c r="W422" s="97"/>
      <c r="X422" s="97"/>
      <c r="Y422" s="91"/>
    </row>
    <row r="423" spans="1:25" s="5" customFormat="1">
      <c r="A423" s="74">
        <v>3295</v>
      </c>
      <c r="B423" s="75" t="s">
        <v>90</v>
      </c>
      <c r="C423" s="97">
        <f t="shared" si="153"/>
        <v>0</v>
      </c>
      <c r="D423" s="100">
        <f>SUM(P423)</f>
        <v>0</v>
      </c>
      <c r="E423" s="97"/>
      <c r="F423" s="100"/>
      <c r="G423" s="97"/>
      <c r="H423" s="97"/>
      <c r="I423" s="97"/>
      <c r="J423" s="97"/>
      <c r="K423" s="97"/>
      <c r="L423" s="97"/>
      <c r="M423" s="97"/>
      <c r="N423" s="97"/>
      <c r="O423" s="97"/>
      <c r="P423" s="100"/>
      <c r="Q423" s="97"/>
      <c r="R423" s="97"/>
      <c r="S423" s="97"/>
      <c r="T423" s="97"/>
      <c r="U423" s="97"/>
      <c r="V423" s="97"/>
      <c r="W423" s="97"/>
      <c r="X423" s="97"/>
      <c r="Y423" s="91"/>
    </row>
    <row r="424" spans="1:25" s="5" customFormat="1">
      <c r="A424" s="74">
        <v>3299</v>
      </c>
      <c r="B424" s="75" t="s">
        <v>86</v>
      </c>
      <c r="C424" s="97">
        <f t="shared" si="153"/>
        <v>0</v>
      </c>
      <c r="D424" s="100">
        <f>SUM(P424)</f>
        <v>0</v>
      </c>
      <c r="E424" s="97"/>
      <c r="F424" s="100"/>
      <c r="G424" s="97"/>
      <c r="H424" s="97"/>
      <c r="I424" s="97"/>
      <c r="J424" s="97"/>
      <c r="K424" s="97"/>
      <c r="L424" s="97"/>
      <c r="M424" s="97"/>
      <c r="N424" s="97"/>
      <c r="O424" s="97"/>
      <c r="P424" s="100"/>
      <c r="Q424" s="97"/>
      <c r="R424" s="97"/>
      <c r="S424" s="97"/>
      <c r="T424" s="97"/>
      <c r="U424" s="97"/>
      <c r="V424" s="97"/>
      <c r="W424" s="97"/>
      <c r="X424" s="97"/>
      <c r="Y424" s="91"/>
    </row>
    <row r="425" spans="1:25" s="5" customFormat="1">
      <c r="A425" s="80">
        <v>34</v>
      </c>
      <c r="B425" s="78" t="s">
        <v>20</v>
      </c>
      <c r="C425" s="96">
        <f>SUM(C426)</f>
        <v>0</v>
      </c>
      <c r="D425" s="99">
        <f>SUM(D426)</f>
        <v>0</v>
      </c>
      <c r="E425" s="96">
        <f t="shared" ref="E425:X425" si="157">SUM(E426)</f>
        <v>0</v>
      </c>
      <c r="F425" s="99"/>
      <c r="G425" s="96">
        <f t="shared" si="157"/>
        <v>0</v>
      </c>
      <c r="H425" s="96"/>
      <c r="I425" s="96">
        <f t="shared" si="157"/>
        <v>0</v>
      </c>
      <c r="J425" s="96"/>
      <c r="K425" s="96">
        <f t="shared" si="157"/>
        <v>0</v>
      </c>
      <c r="L425" s="96"/>
      <c r="M425" s="96">
        <f t="shared" si="157"/>
        <v>0</v>
      </c>
      <c r="N425" s="96"/>
      <c r="O425" s="96">
        <f t="shared" si="157"/>
        <v>0</v>
      </c>
      <c r="P425" s="99">
        <f t="shared" si="157"/>
        <v>0</v>
      </c>
      <c r="Q425" s="96">
        <f t="shared" si="157"/>
        <v>0</v>
      </c>
      <c r="R425" s="96"/>
      <c r="S425" s="96">
        <f t="shared" si="157"/>
        <v>0</v>
      </c>
      <c r="T425" s="96"/>
      <c r="U425" s="96">
        <f t="shared" si="157"/>
        <v>0</v>
      </c>
      <c r="V425" s="96"/>
      <c r="W425" s="96"/>
      <c r="X425" s="96">
        <f t="shared" si="157"/>
        <v>0</v>
      </c>
      <c r="Y425" s="91"/>
    </row>
    <row r="426" spans="1:25" s="5" customFormat="1">
      <c r="A426" s="85">
        <v>343</v>
      </c>
      <c r="B426" s="86" t="s">
        <v>21</v>
      </c>
      <c r="C426" s="98">
        <f>SUM(C427,C428,C429,C430)</f>
        <v>0</v>
      </c>
      <c r="D426" s="177">
        <f>SUM(D427,D428,D429,D430)</f>
        <v>0</v>
      </c>
      <c r="E426" s="98">
        <f t="shared" ref="E426:X426" si="158">SUM(E427,E428,E429,E430)</f>
        <v>0</v>
      </c>
      <c r="F426" s="177"/>
      <c r="G426" s="98">
        <f t="shared" si="158"/>
        <v>0</v>
      </c>
      <c r="H426" s="98"/>
      <c r="I426" s="98">
        <f t="shared" si="158"/>
        <v>0</v>
      </c>
      <c r="J426" s="98"/>
      <c r="K426" s="98">
        <f t="shared" si="158"/>
        <v>0</v>
      </c>
      <c r="L426" s="98"/>
      <c r="M426" s="98">
        <f t="shared" si="158"/>
        <v>0</v>
      </c>
      <c r="N426" s="98"/>
      <c r="O426" s="98">
        <f t="shared" si="158"/>
        <v>0</v>
      </c>
      <c r="P426" s="177">
        <f>SUM(P427,P428,P429,P430)</f>
        <v>0</v>
      </c>
      <c r="Q426" s="98">
        <f t="shared" si="158"/>
        <v>0</v>
      </c>
      <c r="R426" s="98"/>
      <c r="S426" s="98">
        <f t="shared" si="158"/>
        <v>0</v>
      </c>
      <c r="T426" s="98"/>
      <c r="U426" s="98">
        <f t="shared" si="158"/>
        <v>0</v>
      </c>
      <c r="V426" s="98"/>
      <c r="W426" s="98"/>
      <c r="X426" s="98">
        <f t="shared" si="158"/>
        <v>0</v>
      </c>
      <c r="Y426" s="91"/>
    </row>
    <row r="427" spans="1:25" s="5" customFormat="1" ht="25.5">
      <c r="A427" s="74">
        <v>3431</v>
      </c>
      <c r="B427" s="75" t="s">
        <v>78</v>
      </c>
      <c r="C427" s="97">
        <f t="shared" ref="C427:C430" si="159">SUM(O427)</f>
        <v>0</v>
      </c>
      <c r="D427" s="100">
        <f>SUM(P427)</f>
        <v>0</v>
      </c>
      <c r="E427" s="97"/>
      <c r="F427" s="100"/>
      <c r="G427" s="97"/>
      <c r="H427" s="97"/>
      <c r="I427" s="97"/>
      <c r="J427" s="97"/>
      <c r="K427" s="97"/>
      <c r="L427" s="97"/>
      <c r="M427" s="97"/>
      <c r="N427" s="97"/>
      <c r="O427" s="97"/>
      <c r="P427" s="100"/>
      <c r="Q427" s="97"/>
      <c r="R427" s="97"/>
      <c r="S427" s="97"/>
      <c r="T427" s="97"/>
      <c r="U427" s="97"/>
      <c r="V427" s="97"/>
      <c r="W427" s="97"/>
      <c r="X427" s="97"/>
      <c r="Y427" s="91"/>
    </row>
    <row r="428" spans="1:25" s="5" customFormat="1" ht="25.5">
      <c r="A428" s="74">
        <v>3432</v>
      </c>
      <c r="B428" s="75" t="s">
        <v>79</v>
      </c>
      <c r="C428" s="97">
        <f t="shared" si="159"/>
        <v>0</v>
      </c>
      <c r="D428" s="100">
        <f>SUM(P428)</f>
        <v>0</v>
      </c>
      <c r="E428" s="97"/>
      <c r="F428" s="100"/>
      <c r="G428" s="97"/>
      <c r="H428" s="97"/>
      <c r="I428" s="97"/>
      <c r="J428" s="97"/>
      <c r="K428" s="97"/>
      <c r="L428" s="97"/>
      <c r="M428" s="97"/>
      <c r="N428" s="97"/>
      <c r="O428" s="97"/>
      <c r="P428" s="100"/>
      <c r="Q428" s="97"/>
      <c r="R428" s="97"/>
      <c r="S428" s="97"/>
      <c r="T428" s="97"/>
      <c r="U428" s="97"/>
      <c r="V428" s="97"/>
      <c r="W428" s="97"/>
      <c r="X428" s="97"/>
      <c r="Y428" s="91"/>
    </row>
    <row r="429" spans="1:25" s="5" customFormat="1">
      <c r="A429" s="74">
        <v>3433</v>
      </c>
      <c r="B429" s="75" t="s">
        <v>80</v>
      </c>
      <c r="C429" s="97">
        <f t="shared" si="159"/>
        <v>0</v>
      </c>
      <c r="D429" s="100">
        <f>SUM(P429)</f>
        <v>0</v>
      </c>
      <c r="E429" s="97"/>
      <c r="F429" s="100"/>
      <c r="G429" s="97"/>
      <c r="H429" s="97"/>
      <c r="I429" s="97"/>
      <c r="J429" s="97"/>
      <c r="K429" s="97"/>
      <c r="L429" s="97"/>
      <c r="M429" s="97"/>
      <c r="N429" s="97"/>
      <c r="O429" s="97"/>
      <c r="P429" s="100"/>
      <c r="Q429" s="97"/>
      <c r="R429" s="97"/>
      <c r="S429" s="97"/>
      <c r="T429" s="97"/>
      <c r="U429" s="97"/>
      <c r="V429" s="97"/>
      <c r="W429" s="97"/>
      <c r="X429" s="97"/>
      <c r="Y429" s="91"/>
    </row>
    <row r="430" spans="1:25" s="5" customFormat="1" ht="25.5">
      <c r="A430" s="74">
        <v>3434</v>
      </c>
      <c r="B430" s="75" t="s">
        <v>81</v>
      </c>
      <c r="C430" s="97">
        <f t="shared" si="159"/>
        <v>0</v>
      </c>
      <c r="D430" s="100">
        <f>SUM(P430)</f>
        <v>0</v>
      </c>
      <c r="E430" s="97"/>
      <c r="F430" s="100"/>
      <c r="G430" s="97"/>
      <c r="H430" s="97"/>
      <c r="I430" s="97"/>
      <c r="J430" s="97"/>
      <c r="K430" s="97"/>
      <c r="L430" s="97"/>
      <c r="M430" s="97"/>
      <c r="N430" s="97"/>
      <c r="O430" s="97"/>
      <c r="P430" s="100"/>
      <c r="Q430" s="97"/>
      <c r="R430" s="97"/>
      <c r="S430" s="97"/>
      <c r="T430" s="97"/>
      <c r="U430" s="97"/>
      <c r="V430" s="97"/>
      <c r="W430" s="97"/>
      <c r="X430" s="97"/>
      <c r="Y430" s="91"/>
    </row>
    <row r="431" spans="1:25" s="5" customFormat="1" ht="25.5">
      <c r="A431" s="80">
        <v>4</v>
      </c>
      <c r="B431" s="78" t="s">
        <v>22</v>
      </c>
      <c r="C431" s="96">
        <f>SUM(C432)</f>
        <v>0</v>
      </c>
      <c r="D431" s="99">
        <f>SUM(D432)</f>
        <v>0</v>
      </c>
      <c r="E431" s="96">
        <f t="shared" ref="E431:X431" si="160">SUM(E432)</f>
        <v>0</v>
      </c>
      <c r="F431" s="99"/>
      <c r="G431" s="96">
        <f t="shared" si="160"/>
        <v>0</v>
      </c>
      <c r="H431" s="96"/>
      <c r="I431" s="96">
        <f t="shared" si="160"/>
        <v>0</v>
      </c>
      <c r="J431" s="96"/>
      <c r="K431" s="96">
        <f t="shared" si="160"/>
        <v>0</v>
      </c>
      <c r="L431" s="96"/>
      <c r="M431" s="96">
        <f t="shared" si="160"/>
        <v>0</v>
      </c>
      <c r="N431" s="96"/>
      <c r="O431" s="96">
        <f t="shared" si="160"/>
        <v>0</v>
      </c>
      <c r="P431" s="99">
        <f t="shared" si="160"/>
        <v>0</v>
      </c>
      <c r="Q431" s="96">
        <f t="shared" si="160"/>
        <v>0</v>
      </c>
      <c r="R431" s="96"/>
      <c r="S431" s="96">
        <f t="shared" si="160"/>
        <v>0</v>
      </c>
      <c r="T431" s="96"/>
      <c r="U431" s="96">
        <f t="shared" si="160"/>
        <v>0</v>
      </c>
      <c r="V431" s="96"/>
      <c r="W431" s="96"/>
      <c r="X431" s="96">
        <f t="shared" si="160"/>
        <v>0</v>
      </c>
      <c r="Y431" s="91"/>
    </row>
    <row r="432" spans="1:25" s="5" customFormat="1" ht="38.25">
      <c r="A432" s="80">
        <v>42</v>
      </c>
      <c r="B432" s="78" t="s">
        <v>39</v>
      </c>
      <c r="C432" s="98">
        <f t="shared" ref="C432:X432" si="161">SUM(C433,C438,C441)</f>
        <v>0</v>
      </c>
      <c r="D432" s="177">
        <f>SUM(D433,D438,D441)</f>
        <v>0</v>
      </c>
      <c r="E432" s="98">
        <f t="shared" si="161"/>
        <v>0</v>
      </c>
      <c r="F432" s="177"/>
      <c r="G432" s="98">
        <f t="shared" si="161"/>
        <v>0</v>
      </c>
      <c r="H432" s="98"/>
      <c r="I432" s="98">
        <f t="shared" si="161"/>
        <v>0</v>
      </c>
      <c r="J432" s="98"/>
      <c r="K432" s="98">
        <f t="shared" si="161"/>
        <v>0</v>
      </c>
      <c r="L432" s="98"/>
      <c r="M432" s="98">
        <f t="shared" si="161"/>
        <v>0</v>
      </c>
      <c r="N432" s="98"/>
      <c r="O432" s="98">
        <f t="shared" si="161"/>
        <v>0</v>
      </c>
      <c r="P432" s="177">
        <f>SUM(P433,P438,P441)</f>
        <v>0</v>
      </c>
      <c r="Q432" s="98">
        <f t="shared" si="161"/>
        <v>0</v>
      </c>
      <c r="R432" s="98"/>
      <c r="S432" s="98">
        <f t="shared" si="161"/>
        <v>0</v>
      </c>
      <c r="T432" s="98"/>
      <c r="U432" s="98">
        <f t="shared" si="161"/>
        <v>0</v>
      </c>
      <c r="V432" s="98"/>
      <c r="W432" s="98"/>
      <c r="X432" s="98">
        <f t="shared" si="161"/>
        <v>0</v>
      </c>
      <c r="Y432" s="91"/>
    </row>
    <row r="433" spans="1:25" s="5" customFormat="1">
      <c r="A433" s="85">
        <v>421</v>
      </c>
      <c r="B433" s="86" t="s">
        <v>33</v>
      </c>
      <c r="C433" s="98">
        <f>SUM(C434:C437)</f>
        <v>0</v>
      </c>
      <c r="D433" s="177">
        <f>SUM(D434:D437)</f>
        <v>0</v>
      </c>
      <c r="E433" s="98">
        <f t="shared" ref="E433:X433" si="162">SUM(E434:E437)</f>
        <v>0</v>
      </c>
      <c r="F433" s="177"/>
      <c r="G433" s="98">
        <f t="shared" si="162"/>
        <v>0</v>
      </c>
      <c r="H433" s="98"/>
      <c r="I433" s="98">
        <f t="shared" si="162"/>
        <v>0</v>
      </c>
      <c r="J433" s="98"/>
      <c r="K433" s="98">
        <f t="shared" si="162"/>
        <v>0</v>
      </c>
      <c r="L433" s="98"/>
      <c r="M433" s="98">
        <f t="shared" si="162"/>
        <v>0</v>
      </c>
      <c r="N433" s="98"/>
      <c r="O433" s="98">
        <f t="shared" si="162"/>
        <v>0</v>
      </c>
      <c r="P433" s="177">
        <f>SUM(P434:P437)</f>
        <v>0</v>
      </c>
      <c r="Q433" s="98">
        <f t="shared" si="162"/>
        <v>0</v>
      </c>
      <c r="R433" s="98"/>
      <c r="S433" s="98">
        <f t="shared" si="162"/>
        <v>0</v>
      </c>
      <c r="T433" s="98"/>
      <c r="U433" s="98">
        <f t="shared" si="162"/>
        <v>0</v>
      </c>
      <c r="V433" s="98"/>
      <c r="W433" s="98"/>
      <c r="X433" s="98">
        <f t="shared" si="162"/>
        <v>0</v>
      </c>
      <c r="Y433" s="91"/>
    </row>
    <row r="434" spans="1:25" s="5" customFormat="1">
      <c r="A434" s="74">
        <v>4211</v>
      </c>
      <c r="B434" s="75" t="s">
        <v>82</v>
      </c>
      <c r="C434" s="97">
        <f t="shared" ref="C434:C437" si="163">SUM(O434)</f>
        <v>0</v>
      </c>
      <c r="D434" s="100">
        <f>SUM(P434)</f>
        <v>0</v>
      </c>
      <c r="E434" s="97"/>
      <c r="F434" s="100"/>
      <c r="G434" s="97"/>
      <c r="H434" s="97"/>
      <c r="I434" s="97"/>
      <c r="J434" s="97"/>
      <c r="K434" s="97"/>
      <c r="L434" s="97"/>
      <c r="M434" s="97"/>
      <c r="N434" s="97"/>
      <c r="O434" s="97"/>
      <c r="P434" s="100"/>
      <c r="Q434" s="97"/>
      <c r="R434" s="97"/>
      <c r="S434" s="97"/>
      <c r="T434" s="97"/>
      <c r="U434" s="97"/>
      <c r="V434" s="97"/>
      <c r="W434" s="97"/>
      <c r="X434" s="97"/>
      <c r="Y434" s="91"/>
    </row>
    <row r="435" spans="1:25" s="5" customFormat="1">
      <c r="A435" s="74">
        <v>4212</v>
      </c>
      <c r="B435" s="75" t="s">
        <v>83</v>
      </c>
      <c r="C435" s="97">
        <f t="shared" si="163"/>
        <v>0</v>
      </c>
      <c r="D435" s="100">
        <f>SUM(P435)</f>
        <v>0</v>
      </c>
      <c r="E435" s="97"/>
      <c r="F435" s="100"/>
      <c r="G435" s="97"/>
      <c r="H435" s="97"/>
      <c r="I435" s="97"/>
      <c r="J435" s="97"/>
      <c r="K435" s="97"/>
      <c r="L435" s="97"/>
      <c r="M435" s="97"/>
      <c r="N435" s="97"/>
      <c r="O435" s="97"/>
      <c r="P435" s="100"/>
      <c r="Q435" s="97"/>
      <c r="R435" s="97"/>
      <c r="S435" s="97"/>
      <c r="T435" s="97"/>
      <c r="U435" s="97"/>
      <c r="V435" s="97"/>
      <c r="W435" s="97"/>
      <c r="X435" s="97"/>
      <c r="Y435" s="91"/>
    </row>
    <row r="436" spans="1:25" s="5" customFormat="1" ht="25.5">
      <c r="A436" s="74">
        <v>4213</v>
      </c>
      <c r="B436" s="75" t="s">
        <v>84</v>
      </c>
      <c r="C436" s="97">
        <f t="shared" si="163"/>
        <v>0</v>
      </c>
      <c r="D436" s="100">
        <f>SUM(P436)</f>
        <v>0</v>
      </c>
      <c r="E436" s="97"/>
      <c r="F436" s="100"/>
      <c r="G436" s="97"/>
      <c r="H436" s="97"/>
      <c r="I436" s="97"/>
      <c r="J436" s="97"/>
      <c r="K436" s="97"/>
      <c r="L436" s="97"/>
      <c r="M436" s="97"/>
      <c r="N436" s="97"/>
      <c r="O436" s="97"/>
      <c r="P436" s="100"/>
      <c r="Q436" s="97"/>
      <c r="R436" s="97"/>
      <c r="S436" s="97"/>
      <c r="T436" s="97"/>
      <c r="U436" s="97"/>
      <c r="V436" s="97"/>
      <c r="W436" s="97"/>
      <c r="X436" s="97"/>
      <c r="Y436" s="91"/>
    </row>
    <row r="437" spans="1:25" s="5" customFormat="1">
      <c r="A437" s="74">
        <v>4214</v>
      </c>
      <c r="B437" s="75" t="s">
        <v>85</v>
      </c>
      <c r="C437" s="97">
        <f t="shared" si="163"/>
        <v>0</v>
      </c>
      <c r="D437" s="100">
        <f>SUM(P437)</f>
        <v>0</v>
      </c>
      <c r="E437" s="97"/>
      <c r="F437" s="100"/>
      <c r="G437" s="97"/>
      <c r="H437" s="97"/>
      <c r="I437" s="97"/>
      <c r="J437" s="97"/>
      <c r="K437" s="97"/>
      <c r="L437" s="97"/>
      <c r="M437" s="97"/>
      <c r="N437" s="97"/>
      <c r="O437" s="97"/>
      <c r="P437" s="100"/>
      <c r="Q437" s="97"/>
      <c r="R437" s="97"/>
      <c r="S437" s="97"/>
      <c r="T437" s="97"/>
      <c r="U437" s="97"/>
      <c r="V437" s="97"/>
      <c r="W437" s="97"/>
      <c r="X437" s="97"/>
      <c r="Y437" s="91"/>
    </row>
    <row r="438" spans="1:25" s="5" customFormat="1">
      <c r="A438" s="80">
        <v>422</v>
      </c>
      <c r="B438" s="78" t="s">
        <v>91</v>
      </c>
      <c r="C438" s="98">
        <f t="shared" ref="C438:X438" si="164">SUM(C439:C440)</f>
        <v>0</v>
      </c>
      <c r="D438" s="177">
        <f>SUM(D439:D440)</f>
        <v>0</v>
      </c>
      <c r="E438" s="98">
        <f t="shared" si="164"/>
        <v>0</v>
      </c>
      <c r="F438" s="177"/>
      <c r="G438" s="98">
        <f t="shared" si="164"/>
        <v>0</v>
      </c>
      <c r="H438" s="98"/>
      <c r="I438" s="98">
        <f t="shared" si="164"/>
        <v>0</v>
      </c>
      <c r="J438" s="98"/>
      <c r="K438" s="98">
        <f t="shared" si="164"/>
        <v>0</v>
      </c>
      <c r="L438" s="98"/>
      <c r="M438" s="98">
        <f t="shared" si="164"/>
        <v>0</v>
      </c>
      <c r="N438" s="98"/>
      <c r="O438" s="98">
        <f t="shared" si="164"/>
        <v>0</v>
      </c>
      <c r="P438" s="177">
        <f>SUM(P439:P440)</f>
        <v>0</v>
      </c>
      <c r="Q438" s="98">
        <f t="shared" si="164"/>
        <v>0</v>
      </c>
      <c r="R438" s="98"/>
      <c r="S438" s="98">
        <f t="shared" si="164"/>
        <v>0</v>
      </c>
      <c r="T438" s="98"/>
      <c r="U438" s="98">
        <f t="shared" si="164"/>
        <v>0</v>
      </c>
      <c r="V438" s="98"/>
      <c r="W438" s="98"/>
      <c r="X438" s="98">
        <f t="shared" si="164"/>
        <v>0</v>
      </c>
      <c r="Y438" s="91"/>
    </row>
    <row r="439" spans="1:25" s="5" customFormat="1">
      <c r="A439" s="90">
        <v>4221</v>
      </c>
      <c r="B439" s="75" t="s">
        <v>93</v>
      </c>
      <c r="C439" s="97">
        <f>SUM(O439)</f>
        <v>0</v>
      </c>
      <c r="D439" s="100">
        <f>SUM(P439)</f>
        <v>0</v>
      </c>
      <c r="E439" s="96"/>
      <c r="F439" s="99"/>
      <c r="G439" s="96"/>
      <c r="H439" s="96"/>
      <c r="I439" s="96"/>
      <c r="J439" s="96"/>
      <c r="K439" s="96"/>
      <c r="L439" s="96"/>
      <c r="M439" s="96"/>
      <c r="N439" s="96"/>
      <c r="O439" s="96"/>
      <c r="P439" s="99"/>
      <c r="Q439" s="96"/>
      <c r="R439" s="96"/>
      <c r="S439" s="96"/>
      <c r="T439" s="96"/>
      <c r="U439" s="96"/>
      <c r="V439" s="96"/>
      <c r="W439" s="96"/>
      <c r="X439" s="96"/>
      <c r="Y439" s="91"/>
    </row>
    <row r="440" spans="1:25" s="5" customFormat="1">
      <c r="A440" s="74">
        <v>4226</v>
      </c>
      <c r="B440" s="75" t="s">
        <v>94</v>
      </c>
      <c r="C440" s="97">
        <f>SUM(O440)</f>
        <v>0</v>
      </c>
      <c r="D440" s="100">
        <f>SUM(P440)</f>
        <v>0</v>
      </c>
      <c r="E440" s="96"/>
      <c r="F440" s="99"/>
      <c r="G440" s="96"/>
      <c r="H440" s="96"/>
      <c r="I440" s="96"/>
      <c r="J440" s="96"/>
      <c r="K440" s="96"/>
      <c r="L440" s="96"/>
      <c r="M440" s="96"/>
      <c r="N440" s="96"/>
      <c r="O440" s="96"/>
      <c r="P440" s="99"/>
      <c r="Q440" s="96"/>
      <c r="R440" s="96"/>
      <c r="S440" s="96"/>
      <c r="T440" s="96"/>
      <c r="U440" s="96"/>
      <c r="V440" s="96"/>
      <c r="W440" s="96"/>
      <c r="X440" s="96"/>
      <c r="Y440" s="91"/>
    </row>
    <row r="441" spans="1:25" s="5" customFormat="1" ht="25.5">
      <c r="A441" s="80">
        <v>424</v>
      </c>
      <c r="B441" s="78" t="s">
        <v>92</v>
      </c>
      <c r="C441" s="96">
        <f t="shared" ref="C441:X441" si="165">C442</f>
        <v>0</v>
      </c>
      <c r="D441" s="99">
        <f t="shared" si="165"/>
        <v>0</v>
      </c>
      <c r="E441" s="96">
        <f t="shared" si="165"/>
        <v>0</v>
      </c>
      <c r="F441" s="99"/>
      <c r="G441" s="96">
        <f t="shared" si="165"/>
        <v>0</v>
      </c>
      <c r="H441" s="96"/>
      <c r="I441" s="96">
        <f t="shared" si="165"/>
        <v>0</v>
      </c>
      <c r="J441" s="96"/>
      <c r="K441" s="96">
        <f t="shared" si="165"/>
        <v>0</v>
      </c>
      <c r="L441" s="96"/>
      <c r="M441" s="96">
        <f t="shared" si="165"/>
        <v>0</v>
      </c>
      <c r="N441" s="96"/>
      <c r="O441" s="96">
        <f t="shared" si="165"/>
        <v>0</v>
      </c>
      <c r="P441" s="99">
        <f t="shared" si="165"/>
        <v>0</v>
      </c>
      <c r="Q441" s="96">
        <f t="shared" si="165"/>
        <v>0</v>
      </c>
      <c r="R441" s="96"/>
      <c r="S441" s="96">
        <f t="shared" si="165"/>
        <v>0</v>
      </c>
      <c r="T441" s="96"/>
      <c r="U441" s="96">
        <f t="shared" si="165"/>
        <v>0</v>
      </c>
      <c r="V441" s="96"/>
      <c r="W441" s="96"/>
      <c r="X441" s="96">
        <f t="shared" si="165"/>
        <v>0</v>
      </c>
      <c r="Y441" s="91"/>
    </row>
    <row r="442" spans="1:25" s="5" customFormat="1">
      <c r="A442" s="88">
        <v>4241</v>
      </c>
      <c r="B442" s="89" t="s">
        <v>95</v>
      </c>
      <c r="C442" s="97">
        <f>SUM(O442)</f>
        <v>0</v>
      </c>
      <c r="D442" s="100">
        <f>SUM(P442)</f>
        <v>0</v>
      </c>
      <c r="E442" s="96"/>
      <c r="F442" s="99"/>
      <c r="G442" s="96"/>
      <c r="H442" s="96"/>
      <c r="I442" s="96"/>
      <c r="J442" s="96"/>
      <c r="K442" s="96"/>
      <c r="L442" s="96"/>
      <c r="M442" s="96"/>
      <c r="N442" s="96"/>
      <c r="O442" s="96"/>
      <c r="P442" s="99"/>
      <c r="Q442" s="96"/>
      <c r="R442" s="96"/>
      <c r="S442" s="96"/>
      <c r="T442" s="96"/>
      <c r="U442" s="96"/>
      <c r="V442" s="96"/>
      <c r="W442" s="96"/>
      <c r="X442" s="96"/>
      <c r="Y442" s="91"/>
    </row>
    <row r="443" spans="1:25" s="5" customFormat="1">
      <c r="A443" s="88"/>
      <c r="B443" s="75" t="s">
        <v>96</v>
      </c>
      <c r="C443" s="96">
        <f t="shared" ref="C443:X443" si="166">SUM(C382,C431)</f>
        <v>1274.23</v>
      </c>
      <c r="D443" s="99">
        <f>SUM(D382,D431)</f>
        <v>955.62</v>
      </c>
      <c r="E443" s="96">
        <f t="shared" si="166"/>
        <v>1274.1400000000001</v>
      </c>
      <c r="F443" s="99">
        <v>955.62</v>
      </c>
      <c r="G443" s="97">
        <f t="shared" si="166"/>
        <v>0</v>
      </c>
      <c r="H443" s="97"/>
      <c r="I443" s="97">
        <f t="shared" si="166"/>
        <v>0</v>
      </c>
      <c r="J443" s="97"/>
      <c r="K443" s="97">
        <f t="shared" si="166"/>
        <v>0</v>
      </c>
      <c r="L443" s="97"/>
      <c r="M443" s="97">
        <f t="shared" si="166"/>
        <v>0</v>
      </c>
      <c r="N443" s="97"/>
      <c r="O443" s="97">
        <f t="shared" si="166"/>
        <v>0</v>
      </c>
      <c r="P443" s="100">
        <f>SUM(P382,P431)</f>
        <v>0</v>
      </c>
      <c r="Q443" s="97">
        <f t="shared" si="166"/>
        <v>0</v>
      </c>
      <c r="R443" s="97"/>
      <c r="S443" s="97">
        <f t="shared" si="166"/>
        <v>0</v>
      </c>
      <c r="T443" s="97"/>
      <c r="U443" s="97">
        <f t="shared" si="166"/>
        <v>0</v>
      </c>
      <c r="V443" s="97"/>
      <c r="W443" s="97"/>
      <c r="X443" s="97">
        <f t="shared" si="166"/>
        <v>0</v>
      </c>
    </row>
    <row r="444" spans="1:25">
      <c r="A444" s="93" t="s">
        <v>51</v>
      </c>
      <c r="B444" s="190" t="s">
        <v>38</v>
      </c>
      <c r="C444" s="99" t="s">
        <v>123</v>
      </c>
      <c r="D444" s="99"/>
      <c r="E444" s="99"/>
      <c r="F444" s="99"/>
      <c r="G444" s="99"/>
      <c r="H444" s="99"/>
      <c r="I444" s="99"/>
      <c r="J444" s="99"/>
      <c r="K444" s="100"/>
      <c r="L444" s="100"/>
      <c r="M444" s="100"/>
      <c r="N444" s="100"/>
      <c r="O444" s="100"/>
      <c r="P444" s="100"/>
      <c r="Q444" s="100"/>
      <c r="R444" s="100"/>
      <c r="S444" s="100"/>
      <c r="T444" s="100"/>
      <c r="U444" s="100"/>
      <c r="V444" s="100"/>
      <c r="W444" s="100"/>
      <c r="X444" s="100"/>
    </row>
    <row r="445" spans="1:25">
      <c r="A445" s="80">
        <v>3</v>
      </c>
      <c r="B445" s="78" t="s">
        <v>34</v>
      </c>
      <c r="C445" s="96">
        <f>SUM(C446,C457,C488)</f>
        <v>0</v>
      </c>
      <c r="D445" s="96">
        <f>SUM(J445,P445)</f>
        <v>7114.6599999999989</v>
      </c>
      <c r="E445" s="96">
        <f t="shared" ref="E445:R445" si="167">SUM(E446,E457,E488)</f>
        <v>0</v>
      </c>
      <c r="F445" s="96">
        <f t="shared" si="167"/>
        <v>0</v>
      </c>
      <c r="G445" s="96">
        <f t="shared" si="167"/>
        <v>0</v>
      </c>
      <c r="H445" s="96">
        <f t="shared" si="167"/>
        <v>0</v>
      </c>
      <c r="I445" s="96">
        <f t="shared" si="167"/>
        <v>0</v>
      </c>
      <c r="J445" s="99">
        <f t="shared" si="167"/>
        <v>3799.6799999999994</v>
      </c>
      <c r="K445" s="96">
        <f t="shared" si="167"/>
        <v>0</v>
      </c>
      <c r="L445" s="96">
        <f t="shared" si="167"/>
        <v>0</v>
      </c>
      <c r="M445" s="96">
        <f t="shared" si="167"/>
        <v>0</v>
      </c>
      <c r="N445" s="96">
        <f t="shared" si="167"/>
        <v>0</v>
      </c>
      <c r="O445" s="96">
        <f t="shared" si="167"/>
        <v>0</v>
      </c>
      <c r="P445" s="99">
        <f t="shared" si="167"/>
        <v>3314.9799999999996</v>
      </c>
      <c r="Q445" s="96">
        <f t="shared" si="167"/>
        <v>0</v>
      </c>
      <c r="R445" s="96">
        <f t="shared" si="167"/>
        <v>0</v>
      </c>
      <c r="S445" s="96">
        <f t="shared" ref="S445" si="168">SUM(S446,S457,S488)</f>
        <v>0</v>
      </c>
      <c r="T445" s="96"/>
      <c r="U445" s="96">
        <f t="shared" ref="U445" si="169">SUM(U446,U457,U488)</f>
        <v>0</v>
      </c>
      <c r="V445" s="96"/>
      <c r="W445" s="96"/>
      <c r="X445" s="96">
        <f t="shared" ref="X445" si="170">SUM(X446,X457,X488)</f>
        <v>0</v>
      </c>
    </row>
    <row r="446" spans="1:25">
      <c r="A446" s="80">
        <v>31</v>
      </c>
      <c r="B446" s="78" t="s">
        <v>12</v>
      </c>
      <c r="C446" s="96">
        <f>SUM(C447,C452,C454)</f>
        <v>0</v>
      </c>
      <c r="D446" s="96">
        <f t="shared" ref="D446:D506" si="171">SUM(J446,P446)</f>
        <v>5483.6799999999994</v>
      </c>
      <c r="E446" s="96">
        <f t="shared" ref="E446:R446" si="172">SUM(E447,E452,E454)</f>
        <v>0</v>
      </c>
      <c r="F446" s="96">
        <f t="shared" si="172"/>
        <v>0</v>
      </c>
      <c r="G446" s="96">
        <f t="shared" si="172"/>
        <v>0</v>
      </c>
      <c r="H446" s="96">
        <f t="shared" si="172"/>
        <v>0</v>
      </c>
      <c r="I446" s="96">
        <f t="shared" si="172"/>
        <v>0</v>
      </c>
      <c r="J446" s="99">
        <f t="shared" si="172"/>
        <v>2741.8399999999997</v>
      </c>
      <c r="K446" s="96">
        <f t="shared" si="172"/>
        <v>0</v>
      </c>
      <c r="L446" s="96">
        <f t="shared" si="172"/>
        <v>0</v>
      </c>
      <c r="M446" s="96">
        <f t="shared" si="172"/>
        <v>0</v>
      </c>
      <c r="N446" s="96">
        <f t="shared" si="172"/>
        <v>0</v>
      </c>
      <c r="O446" s="96">
        <f t="shared" si="172"/>
        <v>0</v>
      </c>
      <c r="P446" s="99">
        <f t="shared" si="172"/>
        <v>2741.8399999999997</v>
      </c>
      <c r="Q446" s="96">
        <f t="shared" si="172"/>
        <v>0</v>
      </c>
      <c r="R446" s="96">
        <f t="shared" si="172"/>
        <v>0</v>
      </c>
      <c r="S446" s="96">
        <f t="shared" ref="S446" si="173">SUM(S447,S452,S454)</f>
        <v>0</v>
      </c>
      <c r="T446" s="96"/>
      <c r="U446" s="96">
        <f t="shared" ref="U446" si="174">SUM(U447,U452,U454)</f>
        <v>0</v>
      </c>
      <c r="V446" s="96"/>
      <c r="W446" s="96"/>
      <c r="X446" s="96">
        <f t="shared" ref="X446" si="175">SUM(X447,X452,X454)</f>
        <v>0</v>
      </c>
    </row>
    <row r="447" spans="1:25">
      <c r="A447" s="85">
        <v>311</v>
      </c>
      <c r="B447" s="86" t="s">
        <v>13</v>
      </c>
      <c r="C447" s="96">
        <f>SUM(C448:C451)</f>
        <v>0</v>
      </c>
      <c r="D447" s="96">
        <f t="shared" si="171"/>
        <v>4612.9799999999996</v>
      </c>
      <c r="E447" s="96">
        <f t="shared" ref="E447:R447" si="176">SUM(E448:E451)</f>
        <v>0</v>
      </c>
      <c r="F447" s="96">
        <f t="shared" si="176"/>
        <v>0</v>
      </c>
      <c r="G447" s="96">
        <f t="shared" si="176"/>
        <v>0</v>
      </c>
      <c r="H447" s="96">
        <f t="shared" si="176"/>
        <v>0</v>
      </c>
      <c r="I447" s="96">
        <f t="shared" si="176"/>
        <v>0</v>
      </c>
      <c r="J447" s="99">
        <f t="shared" si="176"/>
        <v>2306.4899999999998</v>
      </c>
      <c r="K447" s="96">
        <f t="shared" si="176"/>
        <v>0</v>
      </c>
      <c r="L447" s="96">
        <f t="shared" si="176"/>
        <v>0</v>
      </c>
      <c r="M447" s="96">
        <f t="shared" si="176"/>
        <v>0</v>
      </c>
      <c r="N447" s="96">
        <f t="shared" si="176"/>
        <v>0</v>
      </c>
      <c r="O447" s="96">
        <f t="shared" si="176"/>
        <v>0</v>
      </c>
      <c r="P447" s="99">
        <f t="shared" si="176"/>
        <v>2306.4899999999998</v>
      </c>
      <c r="Q447" s="96">
        <f t="shared" si="176"/>
        <v>0</v>
      </c>
      <c r="R447" s="96">
        <f t="shared" si="176"/>
        <v>0</v>
      </c>
      <c r="S447" s="96">
        <f t="shared" ref="S447" si="177">SUM(S448,S449,S450,S451)</f>
        <v>0</v>
      </c>
      <c r="T447" s="96"/>
      <c r="U447" s="96">
        <f t="shared" ref="U447" si="178">SUM(U448,U449,U450,U451)</f>
        <v>0</v>
      </c>
      <c r="V447" s="96"/>
      <c r="W447" s="96"/>
      <c r="X447" s="96">
        <f t="shared" ref="X447" si="179">SUM(X448,X449,X450,X451)</f>
        <v>0</v>
      </c>
    </row>
    <row r="448" spans="1:25">
      <c r="A448" s="74">
        <v>3111</v>
      </c>
      <c r="B448" s="75" t="s">
        <v>52</v>
      </c>
      <c r="C448" s="97"/>
      <c r="D448" s="96">
        <f t="shared" si="171"/>
        <v>4612.9799999999996</v>
      </c>
      <c r="E448" s="97"/>
      <c r="F448" s="97"/>
      <c r="G448" s="97"/>
      <c r="H448" s="97"/>
      <c r="I448" s="97"/>
      <c r="J448" s="100">
        <v>2306.4899999999998</v>
      </c>
      <c r="K448" s="97"/>
      <c r="L448" s="97"/>
      <c r="M448" s="97"/>
      <c r="N448" s="97"/>
      <c r="O448" s="97"/>
      <c r="P448" s="100">
        <v>2306.4899999999998</v>
      </c>
      <c r="Q448" s="97"/>
      <c r="R448" s="97"/>
      <c r="S448" s="97"/>
      <c r="T448" s="97"/>
      <c r="U448" s="97"/>
      <c r="V448" s="97"/>
      <c r="W448" s="97"/>
      <c r="X448" s="97"/>
    </row>
    <row r="449" spans="1:24">
      <c r="A449" s="74">
        <v>3112</v>
      </c>
      <c r="B449" s="75" t="s">
        <v>53</v>
      </c>
      <c r="C449" s="97">
        <f t="shared" ref="C449:C451" si="180">SUM(O449)</f>
        <v>0</v>
      </c>
      <c r="D449" s="96">
        <f t="shared" si="171"/>
        <v>0</v>
      </c>
      <c r="E449" s="97"/>
      <c r="F449" s="97"/>
      <c r="G449" s="97"/>
      <c r="H449" s="97"/>
      <c r="I449" s="97"/>
      <c r="J449" s="100"/>
      <c r="K449" s="97"/>
      <c r="L449" s="97"/>
      <c r="M449" s="97"/>
      <c r="N449" s="97"/>
      <c r="O449" s="97"/>
      <c r="P449" s="100"/>
      <c r="Q449" s="97"/>
      <c r="R449" s="97"/>
      <c r="S449" s="97"/>
      <c r="T449" s="97"/>
      <c r="U449" s="97"/>
      <c r="V449" s="97"/>
      <c r="W449" s="97"/>
      <c r="X449" s="97"/>
    </row>
    <row r="450" spans="1:24">
      <c r="A450" s="74">
        <v>3113</v>
      </c>
      <c r="B450" s="75" t="s">
        <v>54</v>
      </c>
      <c r="C450" s="97">
        <f t="shared" si="180"/>
        <v>0</v>
      </c>
      <c r="D450" s="96">
        <f t="shared" si="171"/>
        <v>0</v>
      </c>
      <c r="E450" s="97"/>
      <c r="F450" s="97"/>
      <c r="G450" s="97"/>
      <c r="H450" s="97"/>
      <c r="I450" s="97"/>
      <c r="J450" s="100"/>
      <c r="K450" s="97"/>
      <c r="L450" s="97"/>
      <c r="M450" s="97"/>
      <c r="N450" s="97"/>
      <c r="O450" s="97"/>
      <c r="P450" s="100"/>
      <c r="Q450" s="97"/>
      <c r="R450" s="97"/>
      <c r="S450" s="97"/>
      <c r="T450" s="97"/>
      <c r="U450" s="97"/>
      <c r="V450" s="97"/>
      <c r="W450" s="97"/>
      <c r="X450" s="97"/>
    </row>
    <row r="451" spans="1:24">
      <c r="A451" s="74">
        <v>3114</v>
      </c>
      <c r="B451" s="75" t="s">
        <v>55</v>
      </c>
      <c r="C451" s="97">
        <f t="shared" si="180"/>
        <v>0</v>
      </c>
      <c r="D451" s="96">
        <f t="shared" si="171"/>
        <v>0</v>
      </c>
      <c r="E451" s="97"/>
      <c r="F451" s="97"/>
      <c r="G451" s="97"/>
      <c r="H451" s="97"/>
      <c r="I451" s="97"/>
      <c r="J451" s="100"/>
      <c r="K451" s="97"/>
      <c r="L451" s="97"/>
      <c r="M451" s="97"/>
      <c r="N451" s="97"/>
      <c r="O451" s="97"/>
      <c r="P451" s="100"/>
      <c r="Q451" s="97"/>
      <c r="R451" s="97"/>
      <c r="S451" s="97"/>
      <c r="T451" s="97"/>
      <c r="U451" s="97"/>
      <c r="V451" s="97"/>
      <c r="W451" s="97"/>
      <c r="X451" s="97"/>
    </row>
    <row r="452" spans="1:24">
      <c r="A452" s="85">
        <v>312</v>
      </c>
      <c r="B452" s="86" t="s">
        <v>14</v>
      </c>
      <c r="C452" s="96">
        <f>SUM(C453)</f>
        <v>0</v>
      </c>
      <c r="D452" s="96">
        <f t="shared" si="171"/>
        <v>400</v>
      </c>
      <c r="E452" s="96">
        <f t="shared" ref="E452:Q452" si="181">SUM(E453)</f>
        <v>0</v>
      </c>
      <c r="F452" s="96">
        <f t="shared" si="181"/>
        <v>0</v>
      </c>
      <c r="G452" s="96">
        <f t="shared" si="181"/>
        <v>0</v>
      </c>
      <c r="H452" s="96">
        <f t="shared" si="181"/>
        <v>0</v>
      </c>
      <c r="I452" s="96">
        <f t="shared" si="181"/>
        <v>0</v>
      </c>
      <c r="J452" s="99">
        <f t="shared" si="181"/>
        <v>200</v>
      </c>
      <c r="K452" s="96">
        <f t="shared" si="181"/>
        <v>0</v>
      </c>
      <c r="L452" s="96">
        <f t="shared" si="181"/>
        <v>0</v>
      </c>
      <c r="M452" s="96">
        <f t="shared" si="181"/>
        <v>0</v>
      </c>
      <c r="N452" s="96">
        <f t="shared" si="181"/>
        <v>0</v>
      </c>
      <c r="O452" s="96">
        <f t="shared" si="181"/>
        <v>0</v>
      </c>
      <c r="P452" s="99">
        <f t="shared" si="181"/>
        <v>200</v>
      </c>
      <c r="Q452" s="96">
        <f t="shared" si="181"/>
        <v>0</v>
      </c>
      <c r="R452" s="96"/>
      <c r="S452" s="96">
        <f t="shared" ref="S452:X452" si="182">SUM(S453)</f>
        <v>0</v>
      </c>
      <c r="T452" s="96"/>
      <c r="U452" s="96">
        <f t="shared" si="182"/>
        <v>0</v>
      </c>
      <c r="V452" s="96"/>
      <c r="W452" s="96"/>
      <c r="X452" s="96">
        <f t="shared" si="182"/>
        <v>0</v>
      </c>
    </row>
    <row r="453" spans="1:24">
      <c r="A453" s="74">
        <v>3121</v>
      </c>
      <c r="B453" s="75" t="s">
        <v>14</v>
      </c>
      <c r="C453" s="97">
        <f t="shared" ref="C453" si="183">SUM(O453)</f>
        <v>0</v>
      </c>
      <c r="D453" s="97">
        <f t="shared" si="171"/>
        <v>400</v>
      </c>
      <c r="E453" s="97"/>
      <c r="F453" s="97"/>
      <c r="G453" s="97"/>
      <c r="H453" s="97"/>
      <c r="I453" s="97"/>
      <c r="J453" s="100">
        <v>200</v>
      </c>
      <c r="K453" s="97"/>
      <c r="L453" s="97"/>
      <c r="M453" s="97"/>
      <c r="N453" s="97"/>
      <c r="O453" s="97"/>
      <c r="P453" s="100">
        <v>200</v>
      </c>
      <c r="Q453" s="97"/>
      <c r="R453" s="97"/>
      <c r="S453" s="97"/>
      <c r="T453" s="97"/>
      <c r="U453" s="97"/>
      <c r="V453" s="97"/>
      <c r="W453" s="97"/>
      <c r="X453" s="97"/>
    </row>
    <row r="454" spans="1:24">
      <c r="A454" s="85">
        <v>313</v>
      </c>
      <c r="B454" s="75" t="s">
        <v>15</v>
      </c>
      <c r="C454" s="96">
        <f>SUM(C455:C456)</f>
        <v>0</v>
      </c>
      <c r="D454" s="96">
        <f t="shared" si="171"/>
        <v>470.7</v>
      </c>
      <c r="E454" s="96">
        <f t="shared" ref="E454:R454" si="184">SUM(E455:E456)</f>
        <v>0</v>
      </c>
      <c r="F454" s="96">
        <f t="shared" si="184"/>
        <v>0</v>
      </c>
      <c r="G454" s="96">
        <f t="shared" si="184"/>
        <v>0</v>
      </c>
      <c r="H454" s="96">
        <f t="shared" si="184"/>
        <v>0</v>
      </c>
      <c r="I454" s="96">
        <f t="shared" si="184"/>
        <v>0</v>
      </c>
      <c r="J454" s="99">
        <f t="shared" si="184"/>
        <v>235.35</v>
      </c>
      <c r="K454" s="96">
        <f t="shared" si="184"/>
        <v>0</v>
      </c>
      <c r="L454" s="96">
        <f t="shared" si="184"/>
        <v>0</v>
      </c>
      <c r="M454" s="96">
        <f t="shared" si="184"/>
        <v>0</v>
      </c>
      <c r="N454" s="96">
        <f t="shared" si="184"/>
        <v>0</v>
      </c>
      <c r="O454" s="96">
        <f t="shared" si="184"/>
        <v>0</v>
      </c>
      <c r="P454" s="99">
        <f t="shared" si="184"/>
        <v>235.35</v>
      </c>
      <c r="Q454" s="96">
        <f t="shared" si="184"/>
        <v>0</v>
      </c>
      <c r="R454" s="96">
        <f t="shared" si="184"/>
        <v>0</v>
      </c>
      <c r="S454" s="96">
        <f t="shared" ref="S454" si="185">SUM(S455,S456,)</f>
        <v>0</v>
      </c>
      <c r="T454" s="96"/>
      <c r="U454" s="96">
        <f t="shared" ref="U454" si="186">SUM(U455,U456,)</f>
        <v>0</v>
      </c>
      <c r="V454" s="96"/>
      <c r="W454" s="96"/>
      <c r="X454" s="96">
        <f t="shared" ref="X454" si="187">SUM(X455,X456,)</f>
        <v>0</v>
      </c>
    </row>
    <row r="455" spans="1:24" ht="25.5">
      <c r="A455" s="74">
        <v>3131</v>
      </c>
      <c r="B455" s="75" t="s">
        <v>56</v>
      </c>
      <c r="C455" s="97">
        <f t="shared" ref="C455" si="188">SUM(O455)</f>
        <v>0</v>
      </c>
      <c r="D455" s="96">
        <f t="shared" si="171"/>
        <v>0</v>
      </c>
      <c r="E455" s="97"/>
      <c r="F455" s="97"/>
      <c r="G455" s="97"/>
      <c r="H455" s="97"/>
      <c r="I455" s="97"/>
      <c r="J455" s="100"/>
      <c r="K455" s="97"/>
      <c r="L455" s="97"/>
      <c r="M455" s="97"/>
      <c r="N455" s="97"/>
      <c r="O455" s="97"/>
      <c r="P455" s="100"/>
      <c r="Q455" s="97"/>
      <c r="R455" s="97"/>
      <c r="S455" s="97"/>
      <c r="T455" s="97"/>
      <c r="U455" s="97"/>
      <c r="V455" s="97"/>
      <c r="W455" s="97"/>
      <c r="X455" s="97"/>
    </row>
    <row r="456" spans="1:24" ht="25.5">
      <c r="A456" s="74">
        <v>3132</v>
      </c>
      <c r="B456" s="75" t="s">
        <v>57</v>
      </c>
      <c r="C456" s="97"/>
      <c r="D456" s="96">
        <f t="shared" si="171"/>
        <v>470.7</v>
      </c>
      <c r="E456" s="97"/>
      <c r="F456" s="97"/>
      <c r="G456" s="97"/>
      <c r="H456" s="97"/>
      <c r="I456" s="97"/>
      <c r="J456" s="100">
        <v>235.35</v>
      </c>
      <c r="K456" s="97"/>
      <c r="L456" s="97"/>
      <c r="M456" s="97"/>
      <c r="N456" s="97"/>
      <c r="O456" s="97"/>
      <c r="P456" s="100">
        <v>235.35</v>
      </c>
      <c r="Q456" s="97"/>
      <c r="R456" s="97"/>
      <c r="S456" s="97"/>
      <c r="T456" s="97"/>
      <c r="U456" s="97"/>
      <c r="V456" s="97"/>
      <c r="W456" s="97"/>
      <c r="X456" s="97"/>
    </row>
    <row r="457" spans="1:24">
      <c r="A457" s="80">
        <v>32</v>
      </c>
      <c r="B457" s="78" t="s">
        <v>16</v>
      </c>
      <c r="C457" s="96">
        <f>SUM(C458,C463,C471,C481,C483)</f>
        <v>0</v>
      </c>
      <c r="D457" s="96">
        <f t="shared" si="171"/>
        <v>1630.98</v>
      </c>
      <c r="E457" s="96">
        <f t="shared" ref="E457:R457" si="189">SUM(E458,E463,E471,E481,E483)</f>
        <v>0</v>
      </c>
      <c r="F457" s="96">
        <f t="shared" si="189"/>
        <v>0</v>
      </c>
      <c r="G457" s="96">
        <f t="shared" si="189"/>
        <v>0</v>
      </c>
      <c r="H457" s="96">
        <f t="shared" si="189"/>
        <v>0</v>
      </c>
      <c r="I457" s="96">
        <f t="shared" si="189"/>
        <v>0</v>
      </c>
      <c r="J457" s="99">
        <f>SUM(J458,J463,J471,J481,J483)</f>
        <v>1057.8399999999999</v>
      </c>
      <c r="K457" s="96">
        <f t="shared" si="189"/>
        <v>0</v>
      </c>
      <c r="L457" s="96">
        <f t="shared" si="189"/>
        <v>0</v>
      </c>
      <c r="M457" s="96">
        <f t="shared" si="189"/>
        <v>0</v>
      </c>
      <c r="N457" s="96">
        <f t="shared" si="189"/>
        <v>0</v>
      </c>
      <c r="O457" s="96">
        <f t="shared" si="189"/>
        <v>0</v>
      </c>
      <c r="P457" s="99">
        <f t="shared" si="189"/>
        <v>573.14</v>
      </c>
      <c r="Q457" s="96">
        <f t="shared" si="189"/>
        <v>0</v>
      </c>
      <c r="R457" s="96">
        <f t="shared" si="189"/>
        <v>0</v>
      </c>
      <c r="S457" s="96">
        <f>SUM(S458,S463,S471,S483)</f>
        <v>0</v>
      </c>
      <c r="T457" s="96"/>
      <c r="U457" s="96">
        <f>SUM(U458,U463,U471,U483)</f>
        <v>0</v>
      </c>
      <c r="V457" s="96"/>
      <c r="W457" s="96"/>
      <c r="X457" s="96">
        <f>SUM(X458,X463,X471,X483)</f>
        <v>0</v>
      </c>
    </row>
    <row r="458" spans="1:24" ht="25.5">
      <c r="A458" s="85">
        <v>321</v>
      </c>
      <c r="B458" s="86" t="s">
        <v>17</v>
      </c>
      <c r="C458" s="96">
        <f>SUM(C459,C460,C461,C462)</f>
        <v>0</v>
      </c>
      <c r="D458" s="96">
        <f t="shared" si="171"/>
        <v>94.66</v>
      </c>
      <c r="E458" s="96">
        <f t="shared" ref="E458" si="190">SUM(E459,E460,E461,E462)</f>
        <v>0</v>
      </c>
      <c r="F458" s="96"/>
      <c r="G458" s="96">
        <f t="shared" ref="G458" si="191">SUM(G459,G460,G461,G462)</f>
        <v>0</v>
      </c>
      <c r="H458" s="96"/>
      <c r="I458" s="96">
        <f t="shared" ref="I458" si="192">SUM(I459,I460,I461,I462)</f>
        <v>0</v>
      </c>
      <c r="J458" s="99">
        <f t="shared" ref="J458:K458" si="193">SUM(J459,J460,J461,J462)</f>
        <v>47.33</v>
      </c>
      <c r="K458" s="96">
        <f t="shared" si="193"/>
        <v>0</v>
      </c>
      <c r="L458" s="96"/>
      <c r="M458" s="96">
        <f t="shared" ref="M458" si="194">SUM(M459,M460,M461,M462)</f>
        <v>0</v>
      </c>
      <c r="N458" s="96"/>
      <c r="O458" s="96">
        <f t="shared" ref="O458" si="195">SUM(O459,O460,O461,O462)</f>
        <v>0</v>
      </c>
      <c r="P458" s="99">
        <f>SUM(P459,P460,P461,P462)</f>
        <v>47.33</v>
      </c>
      <c r="Q458" s="96">
        <f t="shared" ref="Q458" si="196">SUM(Q459,Q460,Q461,Q462)</f>
        <v>0</v>
      </c>
      <c r="R458" s="96"/>
      <c r="S458" s="96">
        <f t="shared" ref="S458" si="197">SUM(S459,S460,S461,S462)</f>
        <v>0</v>
      </c>
      <c r="T458" s="96"/>
      <c r="U458" s="96">
        <f t="shared" ref="U458" si="198">SUM(U459,U460,U461,U462)</f>
        <v>0</v>
      </c>
      <c r="V458" s="96"/>
      <c r="W458" s="96"/>
      <c r="X458" s="96">
        <f t="shared" ref="X458" si="199">SUM(X459,X460,X461,X462)</f>
        <v>0</v>
      </c>
    </row>
    <row r="459" spans="1:24">
      <c r="A459" s="74">
        <v>3211</v>
      </c>
      <c r="B459" s="75" t="s">
        <v>58</v>
      </c>
      <c r="C459" s="97">
        <f t="shared" ref="C459:C462" si="200">SUM(O459)</f>
        <v>0</v>
      </c>
      <c r="D459" s="96">
        <f t="shared" si="171"/>
        <v>0</v>
      </c>
      <c r="E459" s="97"/>
      <c r="F459" s="97"/>
      <c r="G459" s="97"/>
      <c r="H459" s="97"/>
      <c r="I459" s="97"/>
      <c r="J459" s="100"/>
      <c r="K459" s="97"/>
      <c r="L459" s="97"/>
      <c r="M459" s="97"/>
      <c r="N459" s="97"/>
      <c r="O459" s="97"/>
      <c r="P459" s="100"/>
      <c r="Q459" s="97"/>
      <c r="R459" s="97"/>
      <c r="S459" s="97"/>
      <c r="T459" s="97"/>
      <c r="U459" s="97"/>
      <c r="V459" s="97"/>
      <c r="W459" s="97"/>
      <c r="X459" s="97"/>
    </row>
    <row r="460" spans="1:24" ht="25.5">
      <c r="A460" s="74">
        <v>3212</v>
      </c>
      <c r="B460" s="75" t="s">
        <v>59</v>
      </c>
      <c r="C460" s="97"/>
      <c r="D460" s="96">
        <f t="shared" si="171"/>
        <v>94.66</v>
      </c>
      <c r="E460" s="97"/>
      <c r="F460" s="97"/>
      <c r="G460" s="97"/>
      <c r="H460" s="97"/>
      <c r="I460" s="97"/>
      <c r="J460" s="100">
        <v>47.33</v>
      </c>
      <c r="K460" s="97"/>
      <c r="L460" s="97"/>
      <c r="M460" s="97"/>
      <c r="N460" s="97"/>
      <c r="O460" s="97"/>
      <c r="P460" s="100">
        <v>47.33</v>
      </c>
      <c r="Q460" s="97"/>
      <c r="R460" s="97"/>
      <c r="S460" s="97"/>
      <c r="T460" s="97"/>
      <c r="U460" s="97"/>
      <c r="V460" s="97"/>
      <c r="W460" s="97"/>
      <c r="X460" s="97"/>
    </row>
    <row r="461" spans="1:24">
      <c r="A461" s="74">
        <v>3213</v>
      </c>
      <c r="B461" s="75" t="s">
        <v>60</v>
      </c>
      <c r="C461" s="97">
        <f t="shared" si="200"/>
        <v>0</v>
      </c>
      <c r="D461" s="96">
        <f t="shared" si="171"/>
        <v>0</v>
      </c>
      <c r="E461" s="97"/>
      <c r="F461" s="97"/>
      <c r="G461" s="97"/>
      <c r="H461" s="97"/>
      <c r="I461" s="97"/>
      <c r="J461" s="100"/>
      <c r="K461" s="97"/>
      <c r="L461" s="97"/>
      <c r="M461" s="97"/>
      <c r="N461" s="97"/>
      <c r="O461" s="97"/>
      <c r="P461" s="100"/>
      <c r="Q461" s="97"/>
      <c r="R461" s="97"/>
      <c r="S461" s="97"/>
      <c r="T461" s="97"/>
      <c r="U461" s="97"/>
      <c r="V461" s="97"/>
      <c r="W461" s="97"/>
      <c r="X461" s="97"/>
    </row>
    <row r="462" spans="1:24" ht="25.5">
      <c r="A462" s="74">
        <v>3214</v>
      </c>
      <c r="B462" s="75" t="s">
        <v>61</v>
      </c>
      <c r="C462" s="97">
        <f t="shared" si="200"/>
        <v>0</v>
      </c>
      <c r="D462" s="96">
        <f t="shared" si="171"/>
        <v>0</v>
      </c>
      <c r="E462" s="97"/>
      <c r="F462" s="97"/>
      <c r="G462" s="97"/>
      <c r="H462" s="97"/>
      <c r="I462" s="97"/>
      <c r="J462" s="100"/>
      <c r="K462" s="97"/>
      <c r="L462" s="97"/>
      <c r="M462" s="97"/>
      <c r="N462" s="97"/>
      <c r="O462" s="97"/>
      <c r="P462" s="100"/>
      <c r="Q462" s="97"/>
      <c r="R462" s="97"/>
      <c r="S462" s="97"/>
      <c r="T462" s="97"/>
      <c r="U462" s="97"/>
      <c r="V462" s="97"/>
      <c r="W462" s="97"/>
      <c r="X462" s="97"/>
    </row>
    <row r="463" spans="1:24">
      <c r="A463" s="80">
        <v>322</v>
      </c>
      <c r="B463" s="78" t="s">
        <v>18</v>
      </c>
      <c r="C463" s="96">
        <f>SUM(C464,C465,C466,C467,C468,C469,C470)</f>
        <v>0</v>
      </c>
      <c r="D463" s="96">
        <f t="shared" si="171"/>
        <v>1536.32</v>
      </c>
      <c r="E463" s="96">
        <f t="shared" ref="E463" si="201">SUM(E464,E465,E466,E467,E468,E469,E470)</f>
        <v>0</v>
      </c>
      <c r="F463" s="96"/>
      <c r="G463" s="96">
        <f t="shared" ref="G463" si="202">SUM(G464,G465,G466,G467,G468,G469,G470)</f>
        <v>0</v>
      </c>
      <c r="H463" s="96"/>
      <c r="I463" s="96">
        <f t="shared" ref="I463" si="203">SUM(I464,I465,I466,I467,I468,I469,I470)</f>
        <v>0</v>
      </c>
      <c r="J463" s="99">
        <f t="shared" ref="J463:K463" si="204">SUM(J464,J465,J466,J467,J468,J469,J470)</f>
        <v>1010.51</v>
      </c>
      <c r="K463" s="96">
        <f t="shared" si="204"/>
        <v>0</v>
      </c>
      <c r="L463" s="96"/>
      <c r="M463" s="96">
        <f t="shared" ref="M463" si="205">SUM(M464,M465,M466,M467,M468,M469,M470)</f>
        <v>0</v>
      </c>
      <c r="N463" s="96"/>
      <c r="O463" s="96">
        <f t="shared" ref="O463" si="206">SUM(O464,O465,O466,O467,O468,O469,O470)</f>
        <v>0</v>
      </c>
      <c r="P463" s="99">
        <f>SUM(P464,P465,P466,P467,P468,P469,P470)</f>
        <v>525.80999999999995</v>
      </c>
      <c r="Q463" s="96">
        <f t="shared" ref="Q463" si="207">SUM(Q464,Q465,Q466,Q467,Q468,Q469,Q470)</f>
        <v>0</v>
      </c>
      <c r="R463" s="96"/>
      <c r="S463" s="96">
        <f t="shared" ref="S463" si="208">SUM(S464,S465,S466,S467,S468,S469,S470)</f>
        <v>0</v>
      </c>
      <c r="T463" s="96"/>
      <c r="U463" s="96">
        <f t="shared" ref="U463" si="209">SUM(U464,U465,U466,U467,U468,U469,U470)</f>
        <v>0</v>
      </c>
      <c r="V463" s="96"/>
      <c r="W463" s="96"/>
      <c r="X463" s="96">
        <f t="shared" ref="X463" si="210">SUM(X464,X465,X466,X467,X468,X469,X470)</f>
        <v>0</v>
      </c>
    </row>
    <row r="464" spans="1:24" ht="25.5">
      <c r="A464" s="74">
        <v>3221</v>
      </c>
      <c r="B464" s="75" t="s">
        <v>62</v>
      </c>
      <c r="C464" s="97">
        <f t="shared" ref="C464:C470" si="211">SUM(O464)</f>
        <v>0</v>
      </c>
      <c r="D464" s="96">
        <f t="shared" si="171"/>
        <v>0</v>
      </c>
      <c r="E464" s="97"/>
      <c r="F464" s="97"/>
      <c r="G464" s="97"/>
      <c r="H464" s="97"/>
      <c r="I464" s="97"/>
      <c r="J464" s="100"/>
      <c r="K464" s="97"/>
      <c r="L464" s="97"/>
      <c r="M464" s="97"/>
      <c r="N464" s="97"/>
      <c r="O464" s="97"/>
      <c r="P464" s="100"/>
      <c r="Q464" s="97"/>
      <c r="R464" s="97"/>
      <c r="S464" s="97"/>
      <c r="T464" s="97"/>
      <c r="U464" s="97"/>
      <c r="V464" s="97"/>
      <c r="W464" s="97"/>
      <c r="X464" s="97"/>
    </row>
    <row r="465" spans="1:24">
      <c r="A465" s="74">
        <v>3222</v>
      </c>
      <c r="B465" s="75" t="s">
        <v>63</v>
      </c>
      <c r="C465" s="97">
        <f t="shared" si="211"/>
        <v>0</v>
      </c>
      <c r="D465" s="96">
        <f t="shared" si="171"/>
        <v>1536.32</v>
      </c>
      <c r="E465" s="97"/>
      <c r="F465" s="97"/>
      <c r="G465" s="97"/>
      <c r="H465" s="97"/>
      <c r="I465" s="97"/>
      <c r="J465" s="100">
        <v>1010.51</v>
      </c>
      <c r="K465" s="97"/>
      <c r="L465" s="97"/>
      <c r="M465" s="97"/>
      <c r="N465" s="97"/>
      <c r="O465" s="97"/>
      <c r="P465" s="100">
        <v>525.80999999999995</v>
      </c>
      <c r="Q465" s="97"/>
      <c r="R465" s="97"/>
      <c r="S465" s="97"/>
      <c r="T465" s="97"/>
      <c r="U465" s="97"/>
      <c r="V465" s="97"/>
      <c r="W465" s="97"/>
      <c r="X465" s="97"/>
    </row>
    <row r="466" spans="1:24">
      <c r="A466" s="74">
        <v>3223</v>
      </c>
      <c r="B466" s="75" t="s">
        <v>64</v>
      </c>
      <c r="C466" s="97">
        <f t="shared" si="211"/>
        <v>0</v>
      </c>
      <c r="D466" s="96">
        <f t="shared" si="171"/>
        <v>0</v>
      </c>
      <c r="E466" s="97"/>
      <c r="F466" s="97"/>
      <c r="G466" s="97"/>
      <c r="H466" s="97"/>
      <c r="I466" s="97"/>
      <c r="J466" s="100"/>
      <c r="K466" s="97"/>
      <c r="L466" s="97"/>
      <c r="M466" s="97"/>
      <c r="N466" s="97"/>
      <c r="O466" s="97"/>
      <c r="P466" s="100"/>
      <c r="Q466" s="97"/>
      <c r="R466" s="97"/>
      <c r="S466" s="97"/>
      <c r="T466" s="97"/>
      <c r="U466" s="97"/>
      <c r="V466" s="97"/>
      <c r="W466" s="97"/>
      <c r="X466" s="97"/>
    </row>
    <row r="467" spans="1:24" ht="25.5">
      <c r="A467" s="74">
        <v>3224</v>
      </c>
      <c r="B467" s="75" t="s">
        <v>65</v>
      </c>
      <c r="C467" s="97">
        <f t="shared" si="211"/>
        <v>0</v>
      </c>
      <c r="D467" s="96">
        <f t="shared" si="171"/>
        <v>0</v>
      </c>
      <c r="E467" s="97"/>
      <c r="F467" s="97"/>
      <c r="G467" s="97"/>
      <c r="H467" s="97"/>
      <c r="I467" s="97"/>
      <c r="J467" s="100"/>
      <c r="K467" s="97"/>
      <c r="L467" s="97"/>
      <c r="M467" s="97"/>
      <c r="N467" s="97"/>
      <c r="O467" s="97"/>
      <c r="P467" s="100"/>
      <c r="Q467" s="97"/>
      <c r="R467" s="97"/>
      <c r="S467" s="97"/>
      <c r="T467" s="97"/>
      <c r="U467" s="97"/>
      <c r="V467" s="97"/>
      <c r="W467" s="97"/>
      <c r="X467" s="97"/>
    </row>
    <row r="468" spans="1:24">
      <c r="A468" s="74">
        <v>3225</v>
      </c>
      <c r="B468" s="75" t="s">
        <v>66</v>
      </c>
      <c r="C468" s="97">
        <f t="shared" si="211"/>
        <v>0</v>
      </c>
      <c r="D468" s="96">
        <f t="shared" si="171"/>
        <v>0</v>
      </c>
      <c r="E468" s="97"/>
      <c r="F468" s="97"/>
      <c r="G468" s="97"/>
      <c r="H468" s="97"/>
      <c r="I468" s="97"/>
      <c r="J468" s="100"/>
      <c r="K468" s="97"/>
      <c r="L468" s="97"/>
      <c r="M468" s="97"/>
      <c r="N468" s="97"/>
      <c r="O468" s="97"/>
      <c r="P468" s="100"/>
      <c r="Q468" s="97"/>
      <c r="R468" s="97"/>
      <c r="S468" s="97"/>
      <c r="T468" s="97"/>
      <c r="U468" s="97"/>
      <c r="V468" s="97"/>
      <c r="W468" s="97"/>
      <c r="X468" s="97"/>
    </row>
    <row r="469" spans="1:24" ht="25.5">
      <c r="A469" s="74">
        <v>3226</v>
      </c>
      <c r="B469" s="75" t="s">
        <v>67</v>
      </c>
      <c r="C469" s="97">
        <f t="shared" si="211"/>
        <v>0</v>
      </c>
      <c r="D469" s="96">
        <f t="shared" si="171"/>
        <v>0</v>
      </c>
      <c r="E469" s="97"/>
      <c r="F469" s="97"/>
      <c r="G469" s="97"/>
      <c r="H469" s="97"/>
      <c r="I469" s="97"/>
      <c r="J469" s="100"/>
      <c r="K469" s="97"/>
      <c r="L469" s="97"/>
      <c r="M469" s="97"/>
      <c r="N469" s="97"/>
      <c r="O469" s="97"/>
      <c r="P469" s="100"/>
      <c r="Q469" s="97"/>
      <c r="R469" s="97"/>
      <c r="S469" s="97"/>
      <c r="T469" s="97"/>
      <c r="U469" s="97"/>
      <c r="V469" s="97"/>
      <c r="W469" s="97"/>
      <c r="X469" s="97"/>
    </row>
    <row r="470" spans="1:24" ht="25.5">
      <c r="A470" s="74">
        <v>3227</v>
      </c>
      <c r="B470" s="75" t="s">
        <v>68</v>
      </c>
      <c r="C470" s="97">
        <f t="shared" si="211"/>
        <v>0</v>
      </c>
      <c r="D470" s="96">
        <f t="shared" si="171"/>
        <v>0</v>
      </c>
      <c r="E470" s="97"/>
      <c r="F470" s="97"/>
      <c r="G470" s="97"/>
      <c r="H470" s="97"/>
      <c r="I470" s="97"/>
      <c r="J470" s="100"/>
      <c r="K470" s="97"/>
      <c r="L470" s="97"/>
      <c r="M470" s="97"/>
      <c r="N470" s="97"/>
      <c r="O470" s="97"/>
      <c r="P470" s="100"/>
      <c r="Q470" s="97"/>
      <c r="R470" s="97"/>
      <c r="S470" s="97"/>
      <c r="T470" s="97"/>
      <c r="U470" s="97"/>
      <c r="V470" s="97"/>
      <c r="W470" s="97"/>
      <c r="X470" s="97"/>
    </row>
    <row r="471" spans="1:24">
      <c r="A471" s="85">
        <v>323</v>
      </c>
      <c r="B471" s="86" t="s">
        <v>19</v>
      </c>
      <c r="C471" s="96">
        <f>SUM(C472,C473,C474,C475,C476,C477,C478,C479,C480)</f>
        <v>0</v>
      </c>
      <c r="D471" s="96">
        <f t="shared" si="171"/>
        <v>0</v>
      </c>
      <c r="E471" s="96">
        <f t="shared" ref="E471" si="212">SUM(E472,E473,E474,E475,E476,E477,E478,E479,E480)</f>
        <v>0</v>
      </c>
      <c r="F471" s="96"/>
      <c r="G471" s="96">
        <f t="shared" ref="G471" si="213">SUM(G472,G473,G474,G475,G476,G477,G478,G479,G480)</f>
        <v>0</v>
      </c>
      <c r="H471" s="96"/>
      <c r="I471" s="96">
        <f t="shared" ref="I471" si="214">SUM(I472,I473,I474,I475,I476,I477,I478,I479,I480)</f>
        <v>0</v>
      </c>
      <c r="J471" s="99"/>
      <c r="K471" s="96">
        <f t="shared" ref="K471" si="215">SUM(K472,K473,K474,K475,K476,K477,K478,K479,K480)</f>
        <v>0</v>
      </c>
      <c r="L471" s="96"/>
      <c r="M471" s="96">
        <f t="shared" ref="M471" si="216">SUM(M472,M473,M474,M475,M476,M477,M478,M479,M480)</f>
        <v>0</v>
      </c>
      <c r="N471" s="96"/>
      <c r="O471" s="96">
        <f t="shared" ref="O471" si="217">SUM(O472,O473,O474,O475,O476,O477,O478,O479,O480)</f>
        <v>0</v>
      </c>
      <c r="P471" s="99">
        <f>SUM(P472,P473,P474,P475,P476,P477,P478,P479,P480)</f>
        <v>0</v>
      </c>
      <c r="Q471" s="96">
        <f t="shared" ref="Q471" si="218">SUM(Q472,Q473,Q474,Q475,Q476,Q477,Q478,Q479,Q480)</f>
        <v>0</v>
      </c>
      <c r="R471" s="96"/>
      <c r="S471" s="96">
        <f t="shared" ref="S471" si="219">SUM(S472,S473,S474,S475,S476,S477,S478,S479,S480)</f>
        <v>0</v>
      </c>
      <c r="T471" s="96"/>
      <c r="U471" s="96">
        <f t="shared" ref="U471" si="220">SUM(U472,U473,U474,U475,U476,U477,U478,U479,U480)</f>
        <v>0</v>
      </c>
      <c r="V471" s="96"/>
      <c r="W471" s="96"/>
      <c r="X471" s="96">
        <f t="shared" ref="X471" si="221">SUM(X472,X473,X474,X475,X476,X477,X478,X479,X480)</f>
        <v>0</v>
      </c>
    </row>
    <row r="472" spans="1:24">
      <c r="A472" s="74">
        <v>3231</v>
      </c>
      <c r="B472" s="75" t="s">
        <v>69</v>
      </c>
      <c r="C472" s="97">
        <f t="shared" ref="C472:C480" si="222">SUM(O472)</f>
        <v>0</v>
      </c>
      <c r="D472" s="96">
        <f t="shared" si="171"/>
        <v>0</v>
      </c>
      <c r="E472" s="97"/>
      <c r="F472" s="97"/>
      <c r="G472" s="97"/>
      <c r="H472" s="97"/>
      <c r="I472" s="97"/>
      <c r="J472" s="100"/>
      <c r="K472" s="97"/>
      <c r="L472" s="97"/>
      <c r="M472" s="97"/>
      <c r="N472" s="97"/>
      <c r="O472" s="97"/>
      <c r="P472" s="100"/>
      <c r="Q472" s="97"/>
      <c r="R472" s="97"/>
      <c r="S472" s="97"/>
      <c r="T472" s="97"/>
      <c r="U472" s="97"/>
      <c r="V472" s="97"/>
      <c r="W472" s="97"/>
      <c r="X472" s="97"/>
    </row>
    <row r="473" spans="1:24" ht="25.5">
      <c r="A473" s="74">
        <v>3232</v>
      </c>
      <c r="B473" s="75" t="s">
        <v>70</v>
      </c>
      <c r="C473" s="97">
        <f t="shared" si="222"/>
        <v>0</v>
      </c>
      <c r="D473" s="96">
        <f t="shared" si="171"/>
        <v>0</v>
      </c>
      <c r="E473" s="97"/>
      <c r="F473" s="97"/>
      <c r="G473" s="97"/>
      <c r="H473" s="97"/>
      <c r="I473" s="97"/>
      <c r="J473" s="100"/>
      <c r="K473" s="97"/>
      <c r="L473" s="97"/>
      <c r="M473" s="97"/>
      <c r="N473" s="97"/>
      <c r="O473" s="97"/>
      <c r="P473" s="100"/>
      <c r="Q473" s="97"/>
      <c r="R473" s="97"/>
      <c r="S473" s="97"/>
      <c r="T473" s="97"/>
      <c r="U473" s="97"/>
      <c r="V473" s="97"/>
      <c r="W473" s="97"/>
      <c r="X473" s="97"/>
    </row>
    <row r="474" spans="1:24">
      <c r="A474" s="74">
        <v>3233</v>
      </c>
      <c r="B474" s="75" t="s">
        <v>71</v>
      </c>
      <c r="C474" s="97">
        <f t="shared" si="222"/>
        <v>0</v>
      </c>
      <c r="D474" s="96">
        <f t="shared" si="171"/>
        <v>0</v>
      </c>
      <c r="E474" s="97"/>
      <c r="F474" s="97"/>
      <c r="G474" s="97"/>
      <c r="H474" s="97"/>
      <c r="I474" s="97"/>
      <c r="J474" s="100"/>
      <c r="K474" s="97"/>
      <c r="L474" s="97"/>
      <c r="M474" s="97"/>
      <c r="N474" s="97"/>
      <c r="O474" s="97"/>
      <c r="P474" s="100"/>
      <c r="Q474" s="97"/>
      <c r="R474" s="97"/>
      <c r="S474" s="97"/>
      <c r="T474" s="97"/>
      <c r="U474" s="97"/>
      <c r="V474" s="97"/>
      <c r="W474" s="97"/>
      <c r="X474" s="97"/>
    </row>
    <row r="475" spans="1:24">
      <c r="A475" s="74">
        <v>3234</v>
      </c>
      <c r="B475" s="75" t="s">
        <v>72</v>
      </c>
      <c r="C475" s="97">
        <f t="shared" si="222"/>
        <v>0</v>
      </c>
      <c r="D475" s="96">
        <f t="shared" si="171"/>
        <v>0</v>
      </c>
      <c r="E475" s="97"/>
      <c r="F475" s="97"/>
      <c r="G475" s="97"/>
      <c r="H475" s="97"/>
      <c r="I475" s="97"/>
      <c r="J475" s="100"/>
      <c r="K475" s="97"/>
      <c r="L475" s="97"/>
      <c r="M475" s="97"/>
      <c r="N475" s="97"/>
      <c r="O475" s="97"/>
      <c r="P475" s="100"/>
      <c r="Q475" s="97"/>
      <c r="R475" s="97"/>
      <c r="S475" s="97"/>
      <c r="T475" s="97"/>
      <c r="U475" s="97"/>
      <c r="V475" s="97"/>
      <c r="W475" s="97"/>
      <c r="X475" s="97"/>
    </row>
    <row r="476" spans="1:24">
      <c r="A476" s="74">
        <v>3235</v>
      </c>
      <c r="B476" s="75" t="s">
        <v>73</v>
      </c>
      <c r="C476" s="97">
        <f t="shared" si="222"/>
        <v>0</v>
      </c>
      <c r="D476" s="96">
        <f t="shared" si="171"/>
        <v>0</v>
      </c>
      <c r="E476" s="97"/>
      <c r="F476" s="97"/>
      <c r="G476" s="97"/>
      <c r="H476" s="97"/>
      <c r="I476" s="97"/>
      <c r="J476" s="100"/>
      <c r="K476" s="97"/>
      <c r="L476" s="97"/>
      <c r="M476" s="97"/>
      <c r="N476" s="97"/>
      <c r="O476" s="97"/>
      <c r="P476" s="100"/>
      <c r="Q476" s="97"/>
      <c r="R476" s="97"/>
      <c r="S476" s="97"/>
      <c r="T476" s="97"/>
      <c r="U476" s="97"/>
      <c r="V476" s="97"/>
      <c r="W476" s="97"/>
      <c r="X476" s="97"/>
    </row>
    <row r="477" spans="1:24">
      <c r="A477" s="74">
        <v>3236</v>
      </c>
      <c r="B477" s="75" t="s">
        <v>74</v>
      </c>
      <c r="C477" s="97">
        <f t="shared" si="222"/>
        <v>0</v>
      </c>
      <c r="D477" s="96">
        <f t="shared" si="171"/>
        <v>0</v>
      </c>
      <c r="E477" s="97"/>
      <c r="F477" s="97"/>
      <c r="G477" s="97"/>
      <c r="H477" s="97"/>
      <c r="I477" s="97"/>
      <c r="J477" s="100"/>
      <c r="K477" s="97"/>
      <c r="L477" s="97"/>
      <c r="M477" s="97"/>
      <c r="N477" s="97"/>
      <c r="O477" s="97"/>
      <c r="P477" s="100"/>
      <c r="Q477" s="97"/>
      <c r="R477" s="97"/>
      <c r="S477" s="97"/>
      <c r="T477" s="97"/>
      <c r="U477" s="97"/>
      <c r="V477" s="97"/>
      <c r="W477" s="97"/>
      <c r="X477" s="97"/>
    </row>
    <row r="478" spans="1:24">
      <c r="A478" s="74">
        <v>3237</v>
      </c>
      <c r="B478" s="75" t="s">
        <v>75</v>
      </c>
      <c r="C478" s="97">
        <f t="shared" si="222"/>
        <v>0</v>
      </c>
      <c r="D478" s="96">
        <f t="shared" si="171"/>
        <v>0</v>
      </c>
      <c r="E478" s="97"/>
      <c r="F478" s="97"/>
      <c r="G478" s="97"/>
      <c r="H478" s="97"/>
      <c r="I478" s="97"/>
      <c r="J478" s="100"/>
      <c r="K478" s="97"/>
      <c r="L478" s="97"/>
      <c r="M478" s="97"/>
      <c r="N478" s="97"/>
      <c r="O478" s="97"/>
      <c r="P478" s="100"/>
      <c r="Q478" s="97"/>
      <c r="R478" s="97"/>
      <c r="S478" s="97"/>
      <c r="T478" s="97"/>
      <c r="U478" s="97"/>
      <c r="V478" s="97"/>
      <c r="W478" s="97"/>
      <c r="X478" s="97"/>
    </row>
    <row r="479" spans="1:24">
      <c r="A479" s="74">
        <v>3238</v>
      </c>
      <c r="B479" s="75" t="s">
        <v>76</v>
      </c>
      <c r="C479" s="97">
        <f t="shared" si="222"/>
        <v>0</v>
      </c>
      <c r="D479" s="96">
        <f t="shared" si="171"/>
        <v>0</v>
      </c>
      <c r="E479" s="97"/>
      <c r="F479" s="97"/>
      <c r="G479" s="97"/>
      <c r="H479" s="97"/>
      <c r="I479" s="97"/>
      <c r="J479" s="100"/>
      <c r="K479" s="97"/>
      <c r="L479" s="97"/>
      <c r="M479" s="97"/>
      <c r="N479" s="97"/>
      <c r="O479" s="97"/>
      <c r="P479" s="100"/>
      <c r="Q479" s="97"/>
      <c r="R479" s="97"/>
      <c r="S479" s="97"/>
      <c r="T479" s="97"/>
      <c r="U479" s="97"/>
      <c r="V479" s="97"/>
      <c r="W479" s="97"/>
      <c r="X479" s="97"/>
    </row>
    <row r="480" spans="1:24">
      <c r="A480" s="74">
        <v>3239</v>
      </c>
      <c r="B480" s="75" t="s">
        <v>77</v>
      </c>
      <c r="C480" s="97">
        <f t="shared" si="222"/>
        <v>0</v>
      </c>
      <c r="D480" s="96">
        <f t="shared" si="171"/>
        <v>0</v>
      </c>
      <c r="E480" s="97"/>
      <c r="F480" s="97"/>
      <c r="G480" s="97"/>
      <c r="H480" s="97"/>
      <c r="I480" s="97"/>
      <c r="J480" s="100"/>
      <c r="K480" s="97"/>
      <c r="L480" s="97"/>
      <c r="M480" s="97"/>
      <c r="N480" s="97"/>
      <c r="O480" s="97"/>
      <c r="P480" s="100"/>
      <c r="Q480" s="97"/>
      <c r="R480" s="97"/>
      <c r="S480" s="97"/>
      <c r="T480" s="97"/>
      <c r="U480" s="97"/>
      <c r="V480" s="97"/>
      <c r="W480" s="97"/>
      <c r="X480" s="97"/>
    </row>
    <row r="481" spans="1:24" ht="25.5">
      <c r="A481" s="80">
        <v>324</v>
      </c>
      <c r="B481" s="78" t="s">
        <v>102</v>
      </c>
      <c r="C481" s="96">
        <f>SUM(C482)</f>
        <v>0</v>
      </c>
      <c r="D481" s="96">
        <f t="shared" si="171"/>
        <v>0</v>
      </c>
      <c r="E481" s="96">
        <f t="shared" ref="E481" si="223">SUM(E482,E483,E484,E485,E486,E487,E488,E489,E490)</f>
        <v>0</v>
      </c>
      <c r="F481" s="96"/>
      <c r="G481" s="96">
        <f t="shared" ref="G481" si="224">SUM(G482,G483,G484,G485,G486,G487,G488,G489,G490)</f>
        <v>0</v>
      </c>
      <c r="H481" s="96"/>
      <c r="I481" s="96">
        <f t="shared" ref="I481" si="225">SUM(I482,I483,I484,I485,I486,I487,I488,I489,I490)</f>
        <v>0</v>
      </c>
      <c r="J481" s="99"/>
      <c r="K481" s="96">
        <f t="shared" ref="K481" si="226">SUM(K482,K483,K484,K485,K486,K487,K488,K489,K490)</f>
        <v>0</v>
      </c>
      <c r="L481" s="96"/>
      <c r="M481" s="96">
        <f t="shared" ref="M481" si="227">SUM(M482,M483,M484,M485,M486,M487,M488,M489,M490)</f>
        <v>0</v>
      </c>
      <c r="N481" s="96"/>
      <c r="O481" s="96">
        <f t="shared" ref="O481" si="228">SUM(O482,O483,O484,O485,O486,O487,O488,O489,O490)</f>
        <v>0</v>
      </c>
      <c r="P481" s="99"/>
      <c r="Q481" s="96"/>
      <c r="R481" s="96"/>
      <c r="S481" s="96">
        <f t="shared" ref="S481" si="229">SUM(S482,S483,S484,S485,S486,S487,S488,S489,S490)</f>
        <v>0</v>
      </c>
      <c r="T481" s="96"/>
      <c r="U481" s="96">
        <f t="shared" ref="U481" si="230">SUM(U482,U483,U484,U485,U486,U487,U488,U489,U490)</f>
        <v>0</v>
      </c>
      <c r="V481" s="96"/>
      <c r="W481" s="96"/>
      <c r="X481" s="96">
        <f t="shared" ref="X481" si="231">SUM(X482,X483,X484,X485,X486,X487,X488,X489,X490)</f>
        <v>0</v>
      </c>
    </row>
    <row r="482" spans="1:24" ht="25.5">
      <c r="A482" s="74">
        <v>3241</v>
      </c>
      <c r="B482" s="75" t="s">
        <v>102</v>
      </c>
      <c r="C482" s="97">
        <f t="shared" ref="C482" si="232">SUM(O482)</f>
        <v>0</v>
      </c>
      <c r="D482" s="96">
        <f t="shared" si="171"/>
        <v>0</v>
      </c>
      <c r="E482" s="97"/>
      <c r="F482" s="97"/>
      <c r="G482" s="97"/>
      <c r="H482" s="97"/>
      <c r="I482" s="97"/>
      <c r="J482" s="100"/>
      <c r="K482" s="97"/>
      <c r="L482" s="97"/>
      <c r="M482" s="97"/>
      <c r="N482" s="97"/>
      <c r="O482" s="97"/>
      <c r="P482" s="100"/>
      <c r="Q482" s="97"/>
      <c r="R482" s="97"/>
      <c r="S482" s="97"/>
      <c r="T482" s="97"/>
      <c r="U482" s="97"/>
      <c r="V482" s="97"/>
      <c r="W482" s="97"/>
      <c r="X482" s="97"/>
    </row>
    <row r="483" spans="1:24">
      <c r="A483" s="80">
        <v>329</v>
      </c>
      <c r="B483" s="78" t="s">
        <v>87</v>
      </c>
      <c r="C483" s="96">
        <f t="shared" ref="C483" si="233">SUM(C484,C485,C486,C487,)</f>
        <v>0</v>
      </c>
      <c r="D483" s="96">
        <f t="shared" si="171"/>
        <v>0</v>
      </c>
      <c r="E483" s="96">
        <f t="shared" ref="E483" si="234">SUM(E484,E485,E486,E487,)</f>
        <v>0</v>
      </c>
      <c r="F483" s="96"/>
      <c r="G483" s="96">
        <f t="shared" ref="G483" si="235">SUM(G484,G485,G486,G487,)</f>
        <v>0</v>
      </c>
      <c r="H483" s="96"/>
      <c r="I483" s="96">
        <f t="shared" ref="I483" si="236">SUM(I484,I485,I486,I487,)</f>
        <v>0</v>
      </c>
      <c r="J483" s="99"/>
      <c r="K483" s="96">
        <f t="shared" ref="K483" si="237">SUM(K484,K485,K486,K487,)</f>
        <v>0</v>
      </c>
      <c r="L483" s="96"/>
      <c r="M483" s="96">
        <f t="shared" ref="M483" si="238">SUM(M484,M485,M486,M487,)</f>
        <v>0</v>
      </c>
      <c r="N483" s="96"/>
      <c r="O483" s="96">
        <f t="shared" ref="O483" si="239">SUM(O484,O485,O486,O487,)</f>
        <v>0</v>
      </c>
      <c r="P483" s="99">
        <f>SUM(P484,P485,P486,P487,)</f>
        <v>0</v>
      </c>
      <c r="Q483" s="96">
        <f t="shared" ref="Q483" si="240">SUM(Q484,Q485,Q486,Q487,)</f>
        <v>0</v>
      </c>
      <c r="R483" s="96"/>
      <c r="S483" s="96">
        <f t="shared" ref="S483" si="241">SUM(S484,S485,S486,S487,)</f>
        <v>0</v>
      </c>
      <c r="T483" s="96"/>
      <c r="U483" s="96">
        <f t="shared" ref="U483" si="242">SUM(U484,U485,U486,U487,)</f>
        <v>0</v>
      </c>
      <c r="V483" s="96"/>
      <c r="W483" s="96"/>
      <c r="X483" s="96">
        <f t="shared" ref="X483" si="243">SUM(X484,X485,X486,X487,)</f>
        <v>0</v>
      </c>
    </row>
    <row r="484" spans="1:24">
      <c r="A484" s="74">
        <v>3293</v>
      </c>
      <c r="B484" s="75" t="s">
        <v>88</v>
      </c>
      <c r="C484" s="97">
        <f t="shared" ref="C484:C487" si="244">SUM(O484)</f>
        <v>0</v>
      </c>
      <c r="D484" s="96">
        <f t="shared" si="171"/>
        <v>0</v>
      </c>
      <c r="E484" s="97"/>
      <c r="F484" s="97"/>
      <c r="G484" s="97"/>
      <c r="H484" s="97"/>
      <c r="I484" s="97"/>
      <c r="J484" s="100"/>
      <c r="K484" s="97"/>
      <c r="L484" s="97"/>
      <c r="M484" s="97"/>
      <c r="N484" s="97"/>
      <c r="O484" s="97"/>
      <c r="P484" s="100"/>
      <c r="Q484" s="97"/>
      <c r="R484" s="97"/>
      <c r="S484" s="97"/>
      <c r="T484" s="97"/>
      <c r="U484" s="97"/>
      <c r="V484" s="97"/>
      <c r="W484" s="97"/>
      <c r="X484" s="97"/>
    </row>
    <row r="485" spans="1:24">
      <c r="A485" s="74">
        <v>3294</v>
      </c>
      <c r="B485" s="75" t="s">
        <v>89</v>
      </c>
      <c r="C485" s="97">
        <f t="shared" si="244"/>
        <v>0</v>
      </c>
      <c r="D485" s="96">
        <f t="shared" si="171"/>
        <v>0</v>
      </c>
      <c r="E485" s="97"/>
      <c r="F485" s="97"/>
      <c r="G485" s="97"/>
      <c r="H485" s="97"/>
      <c r="I485" s="97"/>
      <c r="J485" s="100"/>
      <c r="K485" s="97"/>
      <c r="L485" s="97"/>
      <c r="M485" s="97"/>
      <c r="N485" s="97"/>
      <c r="O485" s="97"/>
      <c r="P485" s="100"/>
      <c r="Q485" s="97"/>
      <c r="R485" s="97"/>
      <c r="S485" s="97"/>
      <c r="T485" s="97"/>
      <c r="U485" s="97"/>
      <c r="V485" s="97"/>
      <c r="W485" s="97"/>
      <c r="X485" s="97"/>
    </row>
    <row r="486" spans="1:24">
      <c r="A486" s="74">
        <v>3295</v>
      </c>
      <c r="B486" s="75" t="s">
        <v>90</v>
      </c>
      <c r="C486" s="97">
        <f t="shared" si="244"/>
        <v>0</v>
      </c>
      <c r="D486" s="96">
        <f t="shared" si="171"/>
        <v>0</v>
      </c>
      <c r="E486" s="97"/>
      <c r="F486" s="97"/>
      <c r="G486" s="97"/>
      <c r="H486" s="97"/>
      <c r="I486" s="97"/>
      <c r="J486" s="100"/>
      <c r="K486" s="97"/>
      <c r="L486" s="97"/>
      <c r="M486" s="97"/>
      <c r="N486" s="97"/>
      <c r="O486" s="97"/>
      <c r="P486" s="100"/>
      <c r="Q486" s="97"/>
      <c r="R486" s="97"/>
      <c r="S486" s="97"/>
      <c r="T486" s="97"/>
      <c r="U486" s="97"/>
      <c r="V486" s="97"/>
      <c r="W486" s="97"/>
      <c r="X486" s="97"/>
    </row>
    <row r="487" spans="1:24">
      <c r="A487" s="74">
        <v>3299</v>
      </c>
      <c r="B487" s="75" t="s">
        <v>86</v>
      </c>
      <c r="C487" s="97">
        <f t="shared" si="244"/>
        <v>0</v>
      </c>
      <c r="D487" s="96">
        <f t="shared" si="171"/>
        <v>0</v>
      </c>
      <c r="E487" s="97"/>
      <c r="F487" s="97"/>
      <c r="G487" s="97"/>
      <c r="H487" s="97"/>
      <c r="I487" s="97"/>
      <c r="J487" s="100"/>
      <c r="K487" s="97"/>
      <c r="L487" s="97"/>
      <c r="M487" s="97"/>
      <c r="N487" s="97"/>
      <c r="O487" s="97"/>
      <c r="P487" s="100"/>
      <c r="Q487" s="97"/>
      <c r="R487" s="97"/>
      <c r="S487" s="97"/>
      <c r="T487" s="97"/>
      <c r="U487" s="97"/>
      <c r="V487" s="97"/>
      <c r="W487" s="97"/>
      <c r="X487" s="97"/>
    </row>
    <row r="488" spans="1:24">
      <c r="A488" s="80">
        <v>34</v>
      </c>
      <c r="B488" s="78" t="s">
        <v>20</v>
      </c>
      <c r="C488" s="96">
        <f>SUM(C489)</f>
        <v>0</v>
      </c>
      <c r="D488" s="96">
        <f t="shared" si="171"/>
        <v>0</v>
      </c>
      <c r="E488" s="96">
        <f t="shared" ref="E488:X488" si="245">SUM(E489)</f>
        <v>0</v>
      </c>
      <c r="F488" s="96"/>
      <c r="G488" s="96">
        <f t="shared" si="245"/>
        <v>0</v>
      </c>
      <c r="H488" s="96"/>
      <c r="I488" s="96">
        <f t="shared" si="245"/>
        <v>0</v>
      </c>
      <c r="J488" s="99"/>
      <c r="K488" s="96">
        <f t="shared" si="245"/>
        <v>0</v>
      </c>
      <c r="L488" s="96"/>
      <c r="M488" s="96">
        <f t="shared" si="245"/>
        <v>0</v>
      </c>
      <c r="N488" s="96"/>
      <c r="O488" s="96">
        <f t="shared" si="245"/>
        <v>0</v>
      </c>
      <c r="P488" s="99">
        <f t="shared" si="245"/>
        <v>0</v>
      </c>
      <c r="Q488" s="96">
        <f t="shared" si="245"/>
        <v>0</v>
      </c>
      <c r="R488" s="96"/>
      <c r="S488" s="96">
        <f t="shared" si="245"/>
        <v>0</v>
      </c>
      <c r="T488" s="96"/>
      <c r="U488" s="96">
        <f t="shared" si="245"/>
        <v>0</v>
      </c>
      <c r="V488" s="96"/>
      <c r="W488" s="96"/>
      <c r="X488" s="96">
        <f t="shared" si="245"/>
        <v>0</v>
      </c>
    </row>
    <row r="489" spans="1:24">
      <c r="A489" s="85">
        <v>343</v>
      </c>
      <c r="B489" s="86" t="s">
        <v>21</v>
      </c>
      <c r="C489" s="98">
        <f>SUM(C490,C491,C492,C493)</f>
        <v>0</v>
      </c>
      <c r="D489" s="96">
        <f t="shared" si="171"/>
        <v>0</v>
      </c>
      <c r="E489" s="98">
        <f t="shared" ref="E489" si="246">SUM(E490,E491,E492,E493)</f>
        <v>0</v>
      </c>
      <c r="F489" s="98"/>
      <c r="G489" s="98">
        <f t="shared" ref="G489" si="247">SUM(G490,G491,G492,G493)</f>
        <v>0</v>
      </c>
      <c r="H489" s="98"/>
      <c r="I489" s="98">
        <f t="shared" ref="I489" si="248">SUM(I490,I491,I492,I493)</f>
        <v>0</v>
      </c>
      <c r="J489" s="177"/>
      <c r="K489" s="98">
        <f t="shared" ref="K489" si="249">SUM(K490,K491,K492,K493)</f>
        <v>0</v>
      </c>
      <c r="L489" s="98"/>
      <c r="M489" s="98">
        <f t="shared" ref="M489" si="250">SUM(M490,M491,M492,M493)</f>
        <v>0</v>
      </c>
      <c r="N489" s="98"/>
      <c r="O489" s="98">
        <f t="shared" ref="O489" si="251">SUM(O490,O491,O492,O493)</f>
        <v>0</v>
      </c>
      <c r="P489" s="177">
        <f>SUM(P490,P491,P492,P493)</f>
        <v>0</v>
      </c>
      <c r="Q489" s="98">
        <f t="shared" ref="Q489" si="252">SUM(Q490,Q491,Q492,Q493)</f>
        <v>0</v>
      </c>
      <c r="R489" s="98"/>
      <c r="S489" s="98">
        <f t="shared" ref="S489" si="253">SUM(S490,S491,S492,S493)</f>
        <v>0</v>
      </c>
      <c r="T489" s="98"/>
      <c r="U489" s="98">
        <f t="shared" ref="U489" si="254">SUM(U490,U491,U492,U493)</f>
        <v>0</v>
      </c>
      <c r="V489" s="98"/>
      <c r="W489" s="98"/>
      <c r="X489" s="98">
        <f t="shared" ref="X489" si="255">SUM(X490,X491,X492,X493)</f>
        <v>0</v>
      </c>
    </row>
    <row r="490" spans="1:24" ht="25.5">
      <c r="A490" s="74">
        <v>3431</v>
      </c>
      <c r="B490" s="75" t="s">
        <v>78</v>
      </c>
      <c r="C490" s="97">
        <f t="shared" ref="C490:C493" si="256">SUM(O490)</f>
        <v>0</v>
      </c>
      <c r="D490" s="96">
        <f t="shared" si="171"/>
        <v>0</v>
      </c>
      <c r="E490" s="97"/>
      <c r="F490" s="97"/>
      <c r="G490" s="97"/>
      <c r="H490" s="97"/>
      <c r="I490" s="97"/>
      <c r="J490" s="100"/>
      <c r="K490" s="97"/>
      <c r="L490" s="97"/>
      <c r="M490" s="97"/>
      <c r="N490" s="97"/>
      <c r="O490" s="97"/>
      <c r="P490" s="100"/>
      <c r="Q490" s="97"/>
      <c r="R490" s="97"/>
      <c r="S490" s="97"/>
      <c r="T490" s="97"/>
      <c r="U490" s="97"/>
      <c r="V490" s="97"/>
      <c r="W490" s="97"/>
      <c r="X490" s="97"/>
    </row>
    <row r="491" spans="1:24" ht="25.5">
      <c r="A491" s="74">
        <v>3432</v>
      </c>
      <c r="B491" s="75" t="s">
        <v>79</v>
      </c>
      <c r="C491" s="97">
        <f t="shared" si="256"/>
        <v>0</v>
      </c>
      <c r="D491" s="96">
        <f t="shared" si="171"/>
        <v>0</v>
      </c>
      <c r="E491" s="97"/>
      <c r="F491" s="97"/>
      <c r="G491" s="97"/>
      <c r="H491" s="97"/>
      <c r="I491" s="97"/>
      <c r="J491" s="100"/>
      <c r="K491" s="97"/>
      <c r="L491" s="97"/>
      <c r="M491" s="97"/>
      <c r="N491" s="97"/>
      <c r="O491" s="97"/>
      <c r="P491" s="100"/>
      <c r="Q491" s="97"/>
      <c r="R491" s="97"/>
      <c r="S491" s="97"/>
      <c r="T491" s="97"/>
      <c r="U491" s="97"/>
      <c r="V491" s="97"/>
      <c r="W491" s="97"/>
      <c r="X491" s="97"/>
    </row>
    <row r="492" spans="1:24">
      <c r="A492" s="74">
        <v>3433</v>
      </c>
      <c r="B492" s="75" t="s">
        <v>80</v>
      </c>
      <c r="C492" s="97">
        <f t="shared" si="256"/>
        <v>0</v>
      </c>
      <c r="D492" s="96">
        <f t="shared" si="171"/>
        <v>0</v>
      </c>
      <c r="E492" s="97"/>
      <c r="F492" s="97"/>
      <c r="G492" s="97"/>
      <c r="H492" s="97"/>
      <c r="I492" s="97"/>
      <c r="J492" s="100"/>
      <c r="K492" s="97"/>
      <c r="L492" s="97"/>
      <c r="M492" s="97"/>
      <c r="N492" s="97"/>
      <c r="O492" s="97"/>
      <c r="P492" s="100"/>
      <c r="Q492" s="97"/>
      <c r="R492" s="97"/>
      <c r="S492" s="97"/>
      <c r="T492" s="97"/>
      <c r="U492" s="97"/>
      <c r="V492" s="97"/>
      <c r="W492" s="97"/>
      <c r="X492" s="97"/>
    </row>
    <row r="493" spans="1:24" ht="25.5">
      <c r="A493" s="74">
        <v>3434</v>
      </c>
      <c r="B493" s="75" t="s">
        <v>81</v>
      </c>
      <c r="C493" s="97">
        <f t="shared" si="256"/>
        <v>0</v>
      </c>
      <c r="D493" s="96">
        <f t="shared" si="171"/>
        <v>0</v>
      </c>
      <c r="E493" s="97"/>
      <c r="F493" s="97"/>
      <c r="G493" s="97"/>
      <c r="H493" s="97"/>
      <c r="I493" s="97"/>
      <c r="J493" s="100"/>
      <c r="K493" s="97"/>
      <c r="L493" s="97"/>
      <c r="M493" s="97"/>
      <c r="N493" s="97"/>
      <c r="O493" s="97"/>
      <c r="P493" s="100"/>
      <c r="Q493" s="97"/>
      <c r="R493" s="97"/>
      <c r="S493" s="97"/>
      <c r="T493" s="97"/>
      <c r="U493" s="97"/>
      <c r="V493" s="97"/>
      <c r="W493" s="97"/>
      <c r="X493" s="97"/>
    </row>
    <row r="494" spans="1:24" ht="25.5">
      <c r="A494" s="80">
        <v>4</v>
      </c>
      <c r="B494" s="78" t="s">
        <v>22</v>
      </c>
      <c r="C494" s="96">
        <f>SUM(C495)</f>
        <v>0</v>
      </c>
      <c r="D494" s="96">
        <f t="shared" si="171"/>
        <v>0</v>
      </c>
      <c r="E494" s="96">
        <f t="shared" ref="E494:X494" si="257">SUM(E495)</f>
        <v>0</v>
      </c>
      <c r="F494" s="96"/>
      <c r="G494" s="96">
        <f t="shared" si="257"/>
        <v>0</v>
      </c>
      <c r="H494" s="96"/>
      <c r="I494" s="96">
        <f t="shared" si="257"/>
        <v>0</v>
      </c>
      <c r="J494" s="99"/>
      <c r="K494" s="96">
        <f t="shared" si="257"/>
        <v>0</v>
      </c>
      <c r="L494" s="96"/>
      <c r="M494" s="96">
        <f t="shared" si="257"/>
        <v>0</v>
      </c>
      <c r="N494" s="96"/>
      <c r="O494" s="96">
        <f t="shared" si="257"/>
        <v>0</v>
      </c>
      <c r="P494" s="99">
        <f t="shared" si="257"/>
        <v>0</v>
      </c>
      <c r="Q494" s="96">
        <f t="shared" si="257"/>
        <v>0</v>
      </c>
      <c r="R494" s="96"/>
      <c r="S494" s="96">
        <f t="shared" si="257"/>
        <v>0</v>
      </c>
      <c r="T494" s="96"/>
      <c r="U494" s="96">
        <f t="shared" si="257"/>
        <v>0</v>
      </c>
      <c r="V494" s="96"/>
      <c r="W494" s="96"/>
      <c r="X494" s="96">
        <f t="shared" si="257"/>
        <v>0</v>
      </c>
    </row>
    <row r="495" spans="1:24" ht="38.25">
      <c r="A495" s="80">
        <v>42</v>
      </c>
      <c r="B495" s="78" t="s">
        <v>39</v>
      </c>
      <c r="C495" s="98">
        <f t="shared" ref="C495" si="258">SUM(C496,C501,C504)</f>
        <v>0</v>
      </c>
      <c r="D495" s="96">
        <f t="shared" si="171"/>
        <v>0</v>
      </c>
      <c r="E495" s="98">
        <f t="shared" ref="E495" si="259">SUM(E496,E501,E504)</f>
        <v>0</v>
      </c>
      <c r="F495" s="98"/>
      <c r="G495" s="98">
        <f t="shared" ref="G495" si="260">SUM(G496,G501,G504)</f>
        <v>0</v>
      </c>
      <c r="H495" s="98"/>
      <c r="I495" s="98">
        <f t="shared" ref="I495" si="261">SUM(I496,I501,I504)</f>
        <v>0</v>
      </c>
      <c r="J495" s="177"/>
      <c r="K495" s="98">
        <f t="shared" ref="K495" si="262">SUM(K496,K501,K504)</f>
        <v>0</v>
      </c>
      <c r="L495" s="98"/>
      <c r="M495" s="98">
        <f t="shared" ref="M495" si="263">SUM(M496,M501,M504)</f>
        <v>0</v>
      </c>
      <c r="N495" s="98"/>
      <c r="O495" s="98">
        <f t="shared" ref="O495" si="264">SUM(O496,O501,O504)</f>
        <v>0</v>
      </c>
      <c r="P495" s="177">
        <f>SUM(P496,P501,P504)</f>
        <v>0</v>
      </c>
      <c r="Q495" s="98">
        <f t="shared" ref="Q495" si="265">SUM(Q496,Q501,Q504)</f>
        <v>0</v>
      </c>
      <c r="R495" s="98"/>
      <c r="S495" s="98">
        <f t="shared" ref="S495" si="266">SUM(S496,S501,S504)</f>
        <v>0</v>
      </c>
      <c r="T495" s="98"/>
      <c r="U495" s="98">
        <f t="shared" ref="U495" si="267">SUM(U496,U501,U504)</f>
        <v>0</v>
      </c>
      <c r="V495" s="98"/>
      <c r="W495" s="98"/>
      <c r="X495" s="98">
        <f t="shared" ref="X495" si="268">SUM(X496,X501,X504)</f>
        <v>0</v>
      </c>
    </row>
    <row r="496" spans="1:24">
      <c r="A496" s="85">
        <v>421</v>
      </c>
      <c r="B496" s="86" t="s">
        <v>33</v>
      </c>
      <c r="C496" s="98">
        <f>SUM(C497:C500)</f>
        <v>0</v>
      </c>
      <c r="D496" s="96">
        <f t="shared" si="171"/>
        <v>0</v>
      </c>
      <c r="E496" s="98">
        <f t="shared" ref="E496" si="269">SUM(E497:E500)</f>
        <v>0</v>
      </c>
      <c r="F496" s="98"/>
      <c r="G496" s="98">
        <f t="shared" ref="G496" si="270">SUM(G497:G500)</f>
        <v>0</v>
      </c>
      <c r="H496" s="98"/>
      <c r="I496" s="98">
        <f t="shared" ref="I496" si="271">SUM(I497:I500)</f>
        <v>0</v>
      </c>
      <c r="J496" s="177"/>
      <c r="K496" s="98">
        <f t="shared" ref="K496" si="272">SUM(K497:K500)</f>
        <v>0</v>
      </c>
      <c r="L496" s="98"/>
      <c r="M496" s="98">
        <f t="shared" ref="M496" si="273">SUM(M497:M500)</f>
        <v>0</v>
      </c>
      <c r="N496" s="98"/>
      <c r="O496" s="98">
        <f t="shared" ref="O496" si="274">SUM(O497:O500)</f>
        <v>0</v>
      </c>
      <c r="P496" s="177">
        <f>SUM(P497:P500)</f>
        <v>0</v>
      </c>
      <c r="Q496" s="98">
        <f t="shared" ref="Q496" si="275">SUM(Q497:Q500)</f>
        <v>0</v>
      </c>
      <c r="R496" s="98"/>
      <c r="S496" s="98">
        <f t="shared" ref="S496" si="276">SUM(S497:S500)</f>
        <v>0</v>
      </c>
      <c r="T496" s="98"/>
      <c r="U496" s="98">
        <f t="shared" ref="U496" si="277">SUM(U497:U500)</f>
        <v>0</v>
      </c>
      <c r="V496" s="98"/>
      <c r="W496" s="98"/>
      <c r="X496" s="98">
        <f t="shared" ref="X496" si="278">SUM(X497:X500)</f>
        <v>0</v>
      </c>
    </row>
    <row r="497" spans="1:24">
      <c r="A497" s="74">
        <v>4211</v>
      </c>
      <c r="B497" s="75" t="s">
        <v>82</v>
      </c>
      <c r="C497" s="97">
        <f t="shared" ref="C497:C500" si="279">SUM(O497)</f>
        <v>0</v>
      </c>
      <c r="D497" s="96">
        <f t="shared" si="171"/>
        <v>0</v>
      </c>
      <c r="E497" s="97"/>
      <c r="F497" s="97"/>
      <c r="G497" s="97"/>
      <c r="H497" s="97"/>
      <c r="I497" s="97"/>
      <c r="J497" s="100"/>
      <c r="K497" s="97"/>
      <c r="L497" s="97"/>
      <c r="M497" s="97"/>
      <c r="N497" s="97"/>
      <c r="O497" s="97"/>
      <c r="P497" s="100"/>
      <c r="Q497" s="97"/>
      <c r="R497" s="97"/>
      <c r="S497" s="97"/>
      <c r="T497" s="97"/>
      <c r="U497" s="97"/>
      <c r="V497" s="97"/>
      <c r="W497" s="97"/>
      <c r="X497" s="97"/>
    </row>
    <row r="498" spans="1:24">
      <c r="A498" s="74">
        <v>4212</v>
      </c>
      <c r="B498" s="75" t="s">
        <v>83</v>
      </c>
      <c r="C498" s="97">
        <f t="shared" si="279"/>
        <v>0</v>
      </c>
      <c r="D498" s="96">
        <f t="shared" si="171"/>
        <v>0</v>
      </c>
      <c r="E498" s="97"/>
      <c r="F498" s="97"/>
      <c r="G498" s="97"/>
      <c r="H498" s="97"/>
      <c r="I498" s="97"/>
      <c r="J498" s="100"/>
      <c r="K498" s="97"/>
      <c r="L498" s="97"/>
      <c r="M498" s="97"/>
      <c r="N498" s="97"/>
      <c r="O498" s="97"/>
      <c r="P498" s="100"/>
      <c r="Q498" s="97"/>
      <c r="R498" s="97"/>
      <c r="S498" s="97"/>
      <c r="T498" s="97"/>
      <c r="U498" s="97"/>
      <c r="V498" s="97"/>
      <c r="W498" s="97"/>
      <c r="X498" s="97"/>
    </row>
    <row r="499" spans="1:24" ht="25.5">
      <c r="A499" s="74">
        <v>4213</v>
      </c>
      <c r="B499" s="75" t="s">
        <v>84</v>
      </c>
      <c r="C499" s="97">
        <f t="shared" si="279"/>
        <v>0</v>
      </c>
      <c r="D499" s="96">
        <f t="shared" si="171"/>
        <v>0</v>
      </c>
      <c r="E499" s="97"/>
      <c r="F499" s="97"/>
      <c r="G499" s="97"/>
      <c r="H499" s="97"/>
      <c r="I499" s="97"/>
      <c r="J499" s="100"/>
      <c r="K499" s="97"/>
      <c r="L499" s="97"/>
      <c r="M499" s="97"/>
      <c r="N499" s="97"/>
      <c r="O499" s="97"/>
      <c r="P499" s="100"/>
      <c r="Q499" s="97"/>
      <c r="R499" s="97"/>
      <c r="S499" s="97"/>
      <c r="T499" s="97"/>
      <c r="U499" s="97"/>
      <c r="V499" s="97"/>
      <c r="W499" s="97"/>
      <c r="X499" s="97"/>
    </row>
    <row r="500" spans="1:24">
      <c r="A500" s="74">
        <v>4214</v>
      </c>
      <c r="B500" s="75" t="s">
        <v>85</v>
      </c>
      <c r="C500" s="97">
        <f t="shared" si="279"/>
        <v>0</v>
      </c>
      <c r="D500" s="96">
        <f t="shared" si="171"/>
        <v>0</v>
      </c>
      <c r="E500" s="97"/>
      <c r="F500" s="97"/>
      <c r="G500" s="97"/>
      <c r="H500" s="97"/>
      <c r="I500" s="97"/>
      <c r="J500" s="100"/>
      <c r="K500" s="97"/>
      <c r="L500" s="97"/>
      <c r="M500" s="97"/>
      <c r="N500" s="97"/>
      <c r="O500" s="97"/>
      <c r="P500" s="100"/>
      <c r="Q500" s="97"/>
      <c r="R500" s="97"/>
      <c r="S500" s="97"/>
      <c r="T500" s="97"/>
      <c r="U500" s="97"/>
      <c r="V500" s="97"/>
      <c r="W500" s="97"/>
      <c r="X500" s="97"/>
    </row>
    <row r="501" spans="1:24">
      <c r="A501" s="80">
        <v>422</v>
      </c>
      <c r="B501" s="78" t="s">
        <v>91</v>
      </c>
      <c r="C501" s="98">
        <f t="shared" ref="C501" si="280">SUM(C502:C503)</f>
        <v>0</v>
      </c>
      <c r="D501" s="96">
        <f t="shared" si="171"/>
        <v>0</v>
      </c>
      <c r="E501" s="98">
        <f t="shared" ref="E501" si="281">SUM(E502:E503)</f>
        <v>0</v>
      </c>
      <c r="F501" s="98"/>
      <c r="G501" s="98">
        <f t="shared" ref="G501" si="282">SUM(G502:G503)</f>
        <v>0</v>
      </c>
      <c r="H501" s="98"/>
      <c r="I501" s="98">
        <f t="shared" ref="I501" si="283">SUM(I502:I503)</f>
        <v>0</v>
      </c>
      <c r="J501" s="177"/>
      <c r="K501" s="98">
        <f t="shared" ref="K501" si="284">SUM(K502:K503)</f>
        <v>0</v>
      </c>
      <c r="L501" s="98"/>
      <c r="M501" s="98">
        <f t="shared" ref="M501" si="285">SUM(M502:M503)</f>
        <v>0</v>
      </c>
      <c r="N501" s="98"/>
      <c r="O501" s="98">
        <f t="shared" ref="O501" si="286">SUM(O502:O503)</f>
        <v>0</v>
      </c>
      <c r="P501" s="177">
        <f>SUM(P502:P503)</f>
        <v>0</v>
      </c>
      <c r="Q501" s="98">
        <f t="shared" ref="Q501" si="287">SUM(Q502:Q503)</f>
        <v>0</v>
      </c>
      <c r="R501" s="98"/>
      <c r="S501" s="98">
        <f t="shared" ref="S501" si="288">SUM(S502:S503)</f>
        <v>0</v>
      </c>
      <c r="T501" s="98"/>
      <c r="U501" s="98">
        <f t="shared" ref="U501" si="289">SUM(U502:U503)</f>
        <v>0</v>
      </c>
      <c r="V501" s="98"/>
      <c r="W501" s="98"/>
      <c r="X501" s="98">
        <f t="shared" ref="X501" si="290">SUM(X502:X503)</f>
        <v>0</v>
      </c>
    </row>
    <row r="502" spans="1:24">
      <c r="A502" s="90">
        <v>4221</v>
      </c>
      <c r="B502" s="75" t="s">
        <v>93</v>
      </c>
      <c r="C502" s="97">
        <f>SUM(O502)</f>
        <v>0</v>
      </c>
      <c r="D502" s="96">
        <f t="shared" si="171"/>
        <v>0</v>
      </c>
      <c r="E502" s="96"/>
      <c r="F502" s="96"/>
      <c r="G502" s="96"/>
      <c r="H502" s="96"/>
      <c r="I502" s="96"/>
      <c r="J502" s="99"/>
      <c r="K502" s="96"/>
      <c r="L502" s="96"/>
      <c r="M502" s="96"/>
      <c r="N502" s="96"/>
      <c r="O502" s="96"/>
      <c r="P502" s="99"/>
      <c r="Q502" s="96"/>
      <c r="R502" s="96"/>
      <c r="S502" s="96"/>
      <c r="T502" s="96"/>
      <c r="U502" s="96"/>
      <c r="V502" s="96"/>
      <c r="W502" s="96"/>
      <c r="X502" s="96"/>
    </row>
    <row r="503" spans="1:24">
      <c r="A503" s="74">
        <v>4226</v>
      </c>
      <c r="B503" s="75" t="s">
        <v>94</v>
      </c>
      <c r="C503" s="97">
        <f>SUM(O503)</f>
        <v>0</v>
      </c>
      <c r="D503" s="96">
        <f t="shared" si="171"/>
        <v>0</v>
      </c>
      <c r="E503" s="96"/>
      <c r="F503" s="96"/>
      <c r="G503" s="96"/>
      <c r="H503" s="96"/>
      <c r="I503" s="96"/>
      <c r="J503" s="99"/>
      <c r="K503" s="96"/>
      <c r="L503" s="96"/>
      <c r="M503" s="96"/>
      <c r="N503" s="96"/>
      <c r="O503" s="96"/>
      <c r="P503" s="99"/>
      <c r="Q503" s="96"/>
      <c r="R503" s="96"/>
      <c r="S503" s="96"/>
      <c r="T503" s="96"/>
      <c r="U503" s="96"/>
      <c r="V503" s="96"/>
      <c r="W503" s="96"/>
      <c r="X503" s="96"/>
    </row>
    <row r="504" spans="1:24" ht="25.5">
      <c r="A504" s="80">
        <v>424</v>
      </c>
      <c r="B504" s="78" t="s">
        <v>92</v>
      </c>
      <c r="C504" s="96">
        <f t="shared" ref="C504:X504" si="291">C505</f>
        <v>0</v>
      </c>
      <c r="D504" s="96">
        <f t="shared" si="171"/>
        <v>0</v>
      </c>
      <c r="E504" s="96">
        <f t="shared" si="291"/>
        <v>0</v>
      </c>
      <c r="F504" s="96"/>
      <c r="G504" s="96">
        <f t="shared" si="291"/>
        <v>0</v>
      </c>
      <c r="H504" s="96"/>
      <c r="I504" s="96">
        <f t="shared" si="291"/>
        <v>0</v>
      </c>
      <c r="J504" s="99"/>
      <c r="K504" s="96">
        <f t="shared" si="291"/>
        <v>0</v>
      </c>
      <c r="L504" s="96"/>
      <c r="M504" s="96">
        <f t="shared" si="291"/>
        <v>0</v>
      </c>
      <c r="N504" s="96"/>
      <c r="O504" s="96">
        <f t="shared" si="291"/>
        <v>0</v>
      </c>
      <c r="P504" s="99">
        <f t="shared" si="291"/>
        <v>0</v>
      </c>
      <c r="Q504" s="96">
        <f t="shared" si="291"/>
        <v>0</v>
      </c>
      <c r="R504" s="96"/>
      <c r="S504" s="96">
        <f t="shared" si="291"/>
        <v>0</v>
      </c>
      <c r="T504" s="96"/>
      <c r="U504" s="96">
        <f t="shared" si="291"/>
        <v>0</v>
      </c>
      <c r="V504" s="96"/>
      <c r="W504" s="96"/>
      <c r="X504" s="96">
        <f t="shared" si="291"/>
        <v>0</v>
      </c>
    </row>
    <row r="505" spans="1:24">
      <c r="A505" s="88">
        <v>4241</v>
      </c>
      <c r="B505" s="89" t="s">
        <v>95</v>
      </c>
      <c r="C505" s="97">
        <f>SUM(O505)</f>
        <v>0</v>
      </c>
      <c r="D505" s="96">
        <f t="shared" si="171"/>
        <v>0</v>
      </c>
      <c r="E505" s="96"/>
      <c r="F505" s="96"/>
      <c r="G505" s="96"/>
      <c r="H505" s="96"/>
      <c r="I505" s="96"/>
      <c r="J505" s="99"/>
      <c r="K505" s="96"/>
      <c r="L505" s="96"/>
      <c r="M505" s="96"/>
      <c r="N505" s="96"/>
      <c r="O505" s="96"/>
      <c r="P505" s="99"/>
      <c r="Q505" s="96"/>
      <c r="R505" s="96"/>
      <c r="S505" s="96"/>
      <c r="T505" s="96"/>
      <c r="U505" s="96"/>
      <c r="V505" s="96"/>
      <c r="W505" s="96"/>
      <c r="X505" s="96"/>
    </row>
    <row r="506" spans="1:24">
      <c r="A506" s="88"/>
      <c r="B506" s="75" t="s">
        <v>96</v>
      </c>
      <c r="C506" s="96">
        <f>SUM(C494,C445)</f>
        <v>0</v>
      </c>
      <c r="D506" s="96">
        <f t="shared" si="171"/>
        <v>7114.6599999999989</v>
      </c>
      <c r="E506" s="96">
        <f t="shared" ref="E506:R506" si="292">SUM(E494,E445)</f>
        <v>0</v>
      </c>
      <c r="F506" s="96">
        <f t="shared" si="292"/>
        <v>0</v>
      </c>
      <c r="G506" s="96">
        <f t="shared" si="292"/>
        <v>0</v>
      </c>
      <c r="H506" s="96">
        <f t="shared" si="292"/>
        <v>0</v>
      </c>
      <c r="I506" s="96">
        <f t="shared" si="292"/>
        <v>0</v>
      </c>
      <c r="J506" s="99">
        <f t="shared" si="292"/>
        <v>3799.6799999999994</v>
      </c>
      <c r="K506" s="96">
        <f t="shared" si="292"/>
        <v>0</v>
      </c>
      <c r="L506" s="96">
        <f t="shared" si="292"/>
        <v>0</v>
      </c>
      <c r="M506" s="96">
        <f t="shared" si="292"/>
        <v>0</v>
      </c>
      <c r="N506" s="96">
        <f t="shared" si="292"/>
        <v>0</v>
      </c>
      <c r="O506" s="96">
        <f t="shared" si="292"/>
        <v>0</v>
      </c>
      <c r="P506" s="99">
        <f t="shared" si="292"/>
        <v>3314.9799999999996</v>
      </c>
      <c r="Q506" s="97">
        <f t="shared" si="292"/>
        <v>0</v>
      </c>
      <c r="R506" s="97">
        <f t="shared" si="292"/>
        <v>0</v>
      </c>
      <c r="S506" s="97">
        <f t="shared" ref="S506" si="293">SUM(S445,S494)</f>
        <v>0</v>
      </c>
      <c r="T506" s="97"/>
      <c r="U506" s="97">
        <f t="shared" ref="U506" si="294">SUM(U445,U494)</f>
        <v>0</v>
      </c>
      <c r="V506" s="97"/>
      <c r="W506" s="97"/>
      <c r="X506" s="97">
        <f t="shared" ref="X506" si="295">SUM(X445,X494)</f>
        <v>0</v>
      </c>
    </row>
    <row r="507" spans="1:24">
      <c r="A507" s="93" t="s">
        <v>51</v>
      </c>
      <c r="B507" s="94" t="s">
        <v>38</v>
      </c>
      <c r="C507" s="187" t="s">
        <v>110</v>
      </c>
      <c r="D507" s="99"/>
      <c r="E507" s="99"/>
      <c r="F507" s="99"/>
      <c r="G507" s="99"/>
      <c r="H507" s="99"/>
      <c r="I507" s="99"/>
      <c r="J507" s="99"/>
      <c r="K507" s="100"/>
      <c r="L507" s="100"/>
      <c r="M507" s="100"/>
      <c r="N507" s="100"/>
      <c r="O507" s="100"/>
      <c r="P507" s="100"/>
      <c r="Q507" s="100"/>
      <c r="R507" s="100"/>
      <c r="S507" s="100"/>
      <c r="T507" s="100"/>
      <c r="U507" s="100"/>
      <c r="V507" s="100"/>
      <c r="W507" s="100"/>
    </row>
    <row r="508" spans="1:24">
      <c r="A508" s="80">
        <v>3</v>
      </c>
      <c r="B508" s="78" t="s">
        <v>34</v>
      </c>
      <c r="C508" s="194">
        <f>SUM(C520,)</f>
        <v>1990.8400000000001</v>
      </c>
      <c r="D508" s="187">
        <f>SUM(D520,)</f>
        <v>584.64</v>
      </c>
      <c r="E508" s="96"/>
      <c r="F508" s="96"/>
      <c r="G508" s="96">
        <f t="shared" ref="G508" si="296">SUM(G509,G520,G551)</f>
        <v>0</v>
      </c>
      <c r="H508" s="96"/>
      <c r="I508" s="96">
        <f t="shared" ref="I508" si="297">SUM(I509,I520,I551)</f>
        <v>0</v>
      </c>
      <c r="J508" s="96"/>
      <c r="K508" s="96">
        <f t="shared" ref="K508" si="298">SUM(K509,K520,K551)</f>
        <v>0</v>
      </c>
      <c r="L508" s="96"/>
      <c r="M508" s="96">
        <f t="shared" ref="M508" si="299">SUM(M509,M520,M551)</f>
        <v>0</v>
      </c>
      <c r="N508" s="96"/>
      <c r="O508" s="96">
        <f t="shared" ref="O508" si="300">SUM(O509,O520,O551)</f>
        <v>1990.8400000000001</v>
      </c>
      <c r="P508" s="99">
        <f>SUM(P520,)</f>
        <v>585.64</v>
      </c>
      <c r="Q508" s="96"/>
      <c r="R508" s="96"/>
      <c r="S508" s="96">
        <f t="shared" ref="S508" si="301">SUM(S509,S520,S551)</f>
        <v>0</v>
      </c>
      <c r="T508" s="96"/>
      <c r="U508" s="96">
        <f t="shared" ref="U508" si="302">SUM(U509,U520,U551)</f>
        <v>0</v>
      </c>
      <c r="V508" s="96"/>
      <c r="W508" s="96"/>
    </row>
    <row r="509" spans="1:24">
      <c r="A509" s="80">
        <v>31</v>
      </c>
      <c r="B509" s="78" t="s">
        <v>12</v>
      </c>
      <c r="C509" s="96">
        <v>0</v>
      </c>
      <c r="D509" s="99">
        <v>0</v>
      </c>
      <c r="E509" s="96"/>
      <c r="F509" s="96"/>
      <c r="G509" s="96">
        <f t="shared" ref="G509" si="303">SUM(G510,G515,G517)</f>
        <v>0</v>
      </c>
      <c r="H509" s="96"/>
      <c r="I509" s="96">
        <f t="shared" ref="I509" si="304">SUM(I510,I515,I517)</f>
        <v>0</v>
      </c>
      <c r="J509" s="96"/>
      <c r="K509" s="96">
        <f t="shared" ref="K509" si="305">SUM(K510,K515,K517)</f>
        <v>0</v>
      </c>
      <c r="L509" s="96"/>
      <c r="M509" s="96">
        <f t="shared" ref="M509" si="306">SUM(M510,M515,M517)</f>
        <v>0</v>
      </c>
      <c r="N509" s="96"/>
      <c r="O509" s="96">
        <f t="shared" ref="O509" si="307">SUM(O510,O515,O517)</f>
        <v>0</v>
      </c>
      <c r="P509" s="99">
        <f>SUM(P510,P515,P517)</f>
        <v>0</v>
      </c>
      <c r="Q509" s="96">
        <f t="shared" ref="Q509" si="308">SUM(Q510,Q515,Q517)</f>
        <v>0</v>
      </c>
      <c r="R509" s="96"/>
      <c r="S509" s="96">
        <f t="shared" ref="S509" si="309">SUM(S510,S515,S517)</f>
        <v>0</v>
      </c>
      <c r="T509" s="96"/>
      <c r="U509" s="96">
        <f t="shared" ref="U509" si="310">SUM(U510,U515,U517)</f>
        <v>0</v>
      </c>
      <c r="V509" s="96"/>
      <c r="W509" s="96"/>
    </row>
    <row r="510" spans="1:24">
      <c r="A510" s="85">
        <v>311</v>
      </c>
      <c r="B510" s="86" t="s">
        <v>13</v>
      </c>
      <c r="C510" s="96">
        <v>0</v>
      </c>
      <c r="D510" s="99">
        <v>0</v>
      </c>
      <c r="E510" s="96"/>
      <c r="F510" s="96"/>
      <c r="G510" s="96">
        <f t="shared" ref="G510" si="311">SUM(G511,G512,G513,G514)</f>
        <v>0</v>
      </c>
      <c r="H510" s="96"/>
      <c r="I510" s="96">
        <f t="shared" ref="I510" si="312">SUM(I511,I512,I513,I514)</f>
        <v>0</v>
      </c>
      <c r="J510" s="96"/>
      <c r="K510" s="96">
        <f t="shared" ref="K510" si="313">SUM(K511,K512,K513,K514)</f>
        <v>0</v>
      </c>
      <c r="L510" s="96"/>
      <c r="M510" s="96">
        <f t="shared" ref="M510" si="314">SUM(M511,M512,M513,M514)</f>
        <v>0</v>
      </c>
      <c r="N510" s="96"/>
      <c r="O510" s="96">
        <f t="shared" ref="O510" si="315">SUM(O511,O512,O513,O514)</f>
        <v>0</v>
      </c>
      <c r="P510" s="99">
        <f>SUM(P511,P512,P513,P514)</f>
        <v>0</v>
      </c>
      <c r="Q510" s="96">
        <f t="shared" ref="Q510" si="316">SUM(Q511,Q512,Q513,Q514)</f>
        <v>0</v>
      </c>
      <c r="R510" s="96"/>
      <c r="S510" s="96">
        <f t="shared" ref="S510" si="317">SUM(S511,S512,S513,S514)</f>
        <v>0</v>
      </c>
      <c r="T510" s="96"/>
      <c r="U510" s="96">
        <f t="shared" ref="U510" si="318">SUM(U511,U512,U513,U514)</f>
        <v>0</v>
      </c>
      <c r="V510" s="96"/>
      <c r="W510" s="96"/>
    </row>
    <row r="511" spans="1:24">
      <c r="A511" s="74">
        <v>3111</v>
      </c>
      <c r="B511" s="75" t="s">
        <v>52</v>
      </c>
      <c r="C511" s="97">
        <v>0</v>
      </c>
      <c r="D511" s="100">
        <v>0</v>
      </c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100"/>
      <c r="Q511" s="97"/>
      <c r="R511" s="97"/>
      <c r="S511" s="97"/>
      <c r="T511" s="97"/>
      <c r="U511" s="97"/>
      <c r="V511" s="97"/>
      <c r="W511" s="97"/>
    </row>
    <row r="512" spans="1:24">
      <c r="A512" s="74">
        <v>3112</v>
      </c>
      <c r="B512" s="75" t="s">
        <v>53</v>
      </c>
      <c r="C512" s="97">
        <f t="shared" ref="C512:C514" si="319">SUM(O512)</f>
        <v>0</v>
      </c>
      <c r="D512" s="100">
        <f t="shared" ref="D512:D514" si="320">SUM(P512)</f>
        <v>0</v>
      </c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100"/>
      <c r="Q512" s="97"/>
      <c r="R512" s="97"/>
      <c r="S512" s="97"/>
      <c r="T512" s="97"/>
      <c r="U512" s="97"/>
      <c r="V512" s="97"/>
      <c r="W512" s="97"/>
    </row>
    <row r="513" spans="1:23">
      <c r="A513" s="74">
        <v>3113</v>
      </c>
      <c r="B513" s="75" t="s">
        <v>54</v>
      </c>
      <c r="C513" s="97">
        <f t="shared" si="319"/>
        <v>0</v>
      </c>
      <c r="D513" s="100">
        <f t="shared" si="320"/>
        <v>0</v>
      </c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100"/>
      <c r="Q513" s="97"/>
      <c r="R513" s="97"/>
      <c r="S513" s="97"/>
      <c r="T513" s="97"/>
      <c r="U513" s="97"/>
      <c r="V513" s="97"/>
      <c r="W513" s="97"/>
    </row>
    <row r="514" spans="1:23">
      <c r="A514" s="74">
        <v>3114</v>
      </c>
      <c r="B514" s="75" t="s">
        <v>55</v>
      </c>
      <c r="C514" s="97">
        <f t="shared" si="319"/>
        <v>0</v>
      </c>
      <c r="D514" s="100">
        <f t="shared" si="320"/>
        <v>0</v>
      </c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100"/>
      <c r="Q514" s="97"/>
      <c r="R514" s="97"/>
      <c r="S514" s="97"/>
      <c r="T514" s="97"/>
      <c r="U514" s="97"/>
      <c r="V514" s="97"/>
      <c r="W514" s="97"/>
    </row>
    <row r="515" spans="1:23">
      <c r="A515" s="85">
        <v>312</v>
      </c>
      <c r="B515" s="86" t="s">
        <v>14</v>
      </c>
      <c r="C515" s="96">
        <f>SUM(C516)</f>
        <v>0</v>
      </c>
      <c r="D515" s="99">
        <f>SUM(D516)</f>
        <v>0</v>
      </c>
      <c r="E515" s="96"/>
      <c r="F515" s="96"/>
      <c r="G515" s="96">
        <f t="shared" ref="G515:U515" si="321">SUM(G516)</f>
        <v>0</v>
      </c>
      <c r="H515" s="96"/>
      <c r="I515" s="96">
        <f t="shared" si="321"/>
        <v>0</v>
      </c>
      <c r="J515" s="96"/>
      <c r="K515" s="96">
        <f t="shared" si="321"/>
        <v>0</v>
      </c>
      <c r="L515" s="96"/>
      <c r="M515" s="96">
        <f t="shared" si="321"/>
        <v>0</v>
      </c>
      <c r="N515" s="96"/>
      <c r="O515" s="96">
        <f t="shared" si="321"/>
        <v>0</v>
      </c>
      <c r="P515" s="99">
        <f t="shared" si="321"/>
        <v>0</v>
      </c>
      <c r="Q515" s="96">
        <f t="shared" si="321"/>
        <v>0</v>
      </c>
      <c r="R515" s="96"/>
      <c r="S515" s="96">
        <f t="shared" si="321"/>
        <v>0</v>
      </c>
      <c r="T515" s="96"/>
      <c r="U515" s="96">
        <f t="shared" si="321"/>
        <v>0</v>
      </c>
      <c r="V515" s="96"/>
      <c r="W515" s="96"/>
    </row>
    <row r="516" spans="1:23">
      <c r="A516" s="74">
        <v>3121</v>
      </c>
      <c r="B516" s="75" t="s">
        <v>14</v>
      </c>
      <c r="C516" s="97">
        <f t="shared" ref="C516" si="322">SUM(O516)</f>
        <v>0</v>
      </c>
      <c r="D516" s="100">
        <f t="shared" ref="D516" si="323">SUM(P516)</f>
        <v>0</v>
      </c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100"/>
      <c r="Q516" s="97"/>
      <c r="R516" s="97"/>
      <c r="S516" s="97"/>
      <c r="T516" s="97"/>
      <c r="U516" s="97"/>
      <c r="V516" s="97"/>
      <c r="W516" s="97"/>
    </row>
    <row r="517" spans="1:23">
      <c r="A517" s="85">
        <v>313</v>
      </c>
      <c r="B517" s="75" t="s">
        <v>15</v>
      </c>
      <c r="C517" s="96"/>
      <c r="D517" s="99"/>
      <c r="E517" s="96"/>
      <c r="F517" s="96"/>
      <c r="G517" s="96">
        <f t="shared" ref="G517" si="324">SUM(G518,G519,)</f>
        <v>0</v>
      </c>
      <c r="H517" s="96"/>
      <c r="I517" s="96">
        <f t="shared" ref="I517" si="325">SUM(I518,I519,)</f>
        <v>0</v>
      </c>
      <c r="J517" s="96"/>
      <c r="K517" s="96">
        <f t="shared" ref="K517" si="326">SUM(K518,K519,)</f>
        <v>0</v>
      </c>
      <c r="L517" s="96"/>
      <c r="M517" s="96">
        <f t="shared" ref="M517" si="327">SUM(M518,M519,)</f>
        <v>0</v>
      </c>
      <c r="N517" s="96"/>
      <c r="O517" s="96">
        <f t="shared" ref="O517" si="328">SUM(O518,O519,)</f>
        <v>0</v>
      </c>
      <c r="P517" s="99">
        <f>SUM(P518,P519,)</f>
        <v>0</v>
      </c>
      <c r="Q517" s="96">
        <f t="shared" ref="Q517" si="329">SUM(Q518,Q519,)</f>
        <v>0</v>
      </c>
      <c r="R517" s="96"/>
      <c r="S517" s="96">
        <f t="shared" ref="S517" si="330">SUM(S518,S519,)</f>
        <v>0</v>
      </c>
      <c r="T517" s="96"/>
      <c r="U517" s="96">
        <f t="shared" ref="U517" si="331">SUM(U518,U519,)</f>
        <v>0</v>
      </c>
      <c r="V517" s="96"/>
      <c r="W517" s="96"/>
    </row>
    <row r="518" spans="1:23" ht="25.5">
      <c r="A518" s="74">
        <v>3131</v>
      </c>
      <c r="B518" s="75" t="s">
        <v>56</v>
      </c>
      <c r="C518" s="97">
        <f t="shared" ref="C518:C519" si="332">SUM(O518)</f>
        <v>0</v>
      </c>
      <c r="D518" s="100">
        <f t="shared" ref="D518:D519" si="333">SUM(P518)</f>
        <v>0</v>
      </c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100"/>
      <c r="Q518" s="97"/>
      <c r="R518" s="97"/>
      <c r="S518" s="97"/>
      <c r="T518" s="97"/>
      <c r="U518" s="97"/>
      <c r="V518" s="97"/>
      <c r="W518" s="97"/>
    </row>
    <row r="519" spans="1:23" ht="25.5">
      <c r="A519" s="74">
        <v>3132</v>
      </c>
      <c r="B519" s="75" t="s">
        <v>57</v>
      </c>
      <c r="C519" s="97">
        <f t="shared" si="332"/>
        <v>0</v>
      </c>
      <c r="D519" s="100">
        <f t="shared" si="333"/>
        <v>0</v>
      </c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100"/>
      <c r="Q519" s="97"/>
      <c r="R519" s="97"/>
      <c r="S519" s="97"/>
      <c r="T519" s="97"/>
      <c r="U519" s="97"/>
      <c r="V519" s="97"/>
      <c r="W519" s="97"/>
    </row>
    <row r="520" spans="1:23">
      <c r="A520" s="80">
        <v>32</v>
      </c>
      <c r="B520" s="78" t="s">
        <v>16</v>
      </c>
      <c r="C520" s="96">
        <f>SUM(C521,C526,C534,C544,C546)</f>
        <v>1990.8400000000001</v>
      </c>
      <c r="D520" s="99">
        <f>SUM(D521,D526,D534,D544,D546)</f>
        <v>584.64</v>
      </c>
      <c r="E520" s="96">
        <f>SUM(E521,E526,E534,E546)</f>
        <v>0</v>
      </c>
      <c r="F520" s="96"/>
      <c r="G520" s="96">
        <f>SUM(G521,G526,G534,G546)</f>
        <v>0</v>
      </c>
      <c r="H520" s="96"/>
      <c r="I520" s="96">
        <f>SUM(I521,I526,I534,I546)</f>
        <v>0</v>
      </c>
      <c r="J520" s="96"/>
      <c r="K520" s="96">
        <f>SUM(K521,K526,K534,K546)</f>
        <v>0</v>
      </c>
      <c r="L520" s="96"/>
      <c r="M520" s="96">
        <f>SUM(M521,M526,M534,M546)</f>
        <v>0</v>
      </c>
      <c r="N520" s="96"/>
      <c r="O520" s="96">
        <f>SUM(O521,O526,O534,O544,O546)</f>
        <v>1990.8400000000001</v>
      </c>
      <c r="P520" s="99">
        <f>SUM(P521,P526,P534,P544,P546)</f>
        <v>585.64</v>
      </c>
      <c r="Q520" s="96">
        <f>SUM(Q521,Q526,Q534,Q546)</f>
        <v>0</v>
      </c>
      <c r="R520" s="96"/>
      <c r="S520" s="96">
        <f>SUM(S521,S526,S534,S546)</f>
        <v>0</v>
      </c>
      <c r="T520" s="96"/>
      <c r="U520" s="96">
        <f>SUM(U521,U526,U534,U546)</f>
        <v>0</v>
      </c>
      <c r="V520" s="96"/>
      <c r="W520" s="96"/>
    </row>
    <row r="521" spans="1:23" ht="25.5">
      <c r="A521" s="85">
        <v>321</v>
      </c>
      <c r="B521" s="86" t="s">
        <v>17</v>
      </c>
      <c r="C521" s="96">
        <f>SUM(C522,C523,C524,C525)</f>
        <v>0</v>
      </c>
      <c r="D521" s="99">
        <f>SUM(D522,D523,D524,D525)</f>
        <v>0</v>
      </c>
      <c r="E521" s="96">
        <f t="shared" ref="E521" si="334">SUM(E522,E523,E524,E525)</f>
        <v>0</v>
      </c>
      <c r="F521" s="96"/>
      <c r="G521" s="96">
        <f t="shared" ref="G521" si="335">SUM(G522,G523,G524,G525)</f>
        <v>0</v>
      </c>
      <c r="H521" s="96"/>
      <c r="I521" s="96">
        <f t="shared" ref="I521" si="336">SUM(I522,I523,I524,I525)</f>
        <v>0</v>
      </c>
      <c r="J521" s="96"/>
      <c r="K521" s="96">
        <f t="shared" ref="K521" si="337">SUM(K522,K523,K524,K525)</f>
        <v>0</v>
      </c>
      <c r="L521" s="96"/>
      <c r="M521" s="96">
        <f t="shared" ref="M521" si="338">SUM(M522,M523,M524,M525)</f>
        <v>0</v>
      </c>
      <c r="N521" s="96"/>
      <c r="O521" s="96">
        <f t="shared" ref="O521" si="339">SUM(O522,O523,O524,O525)</f>
        <v>0</v>
      </c>
      <c r="P521" s="99">
        <f>SUM(P522,P523,P524,P525)</f>
        <v>0</v>
      </c>
      <c r="Q521" s="96">
        <f t="shared" ref="Q521" si="340">SUM(Q522,Q523,Q524,Q525)</f>
        <v>0</v>
      </c>
      <c r="R521" s="96"/>
      <c r="S521" s="96">
        <f t="shared" ref="S521" si="341">SUM(S522,S523,S524,S525)</f>
        <v>0</v>
      </c>
      <c r="T521" s="96"/>
      <c r="U521" s="96">
        <f t="shared" ref="U521" si="342">SUM(U522,U523,U524,U525)</f>
        <v>0</v>
      </c>
      <c r="V521" s="96"/>
      <c r="W521" s="96"/>
    </row>
    <row r="522" spans="1:23">
      <c r="A522" s="74">
        <v>3211</v>
      </c>
      <c r="B522" s="75" t="s">
        <v>58</v>
      </c>
      <c r="C522" s="97">
        <f t="shared" ref="C522:C525" si="343">SUM(O522)</f>
        <v>0</v>
      </c>
      <c r="D522" s="100">
        <f t="shared" ref="D522:D525" si="344">SUM(P522)</f>
        <v>0</v>
      </c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100"/>
      <c r="Q522" s="97"/>
      <c r="R522" s="97"/>
      <c r="S522" s="97"/>
      <c r="T522" s="97"/>
      <c r="U522" s="97"/>
      <c r="V522" s="97"/>
      <c r="W522" s="97"/>
    </row>
    <row r="523" spans="1:23" ht="25.5">
      <c r="A523" s="74">
        <v>3212</v>
      </c>
      <c r="B523" s="75" t="s">
        <v>59</v>
      </c>
      <c r="C523" s="97">
        <f t="shared" si="343"/>
        <v>0</v>
      </c>
      <c r="D523" s="100">
        <f t="shared" si="344"/>
        <v>0</v>
      </c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100"/>
      <c r="Q523" s="97"/>
      <c r="R523" s="97"/>
      <c r="S523" s="97"/>
      <c r="T523" s="97"/>
      <c r="U523" s="97"/>
      <c r="V523" s="97"/>
      <c r="W523" s="97"/>
    </row>
    <row r="524" spans="1:23">
      <c r="A524" s="74">
        <v>3213</v>
      </c>
      <c r="B524" s="75" t="s">
        <v>60</v>
      </c>
      <c r="C524" s="97">
        <f t="shared" si="343"/>
        <v>0</v>
      </c>
      <c r="D524" s="100">
        <f t="shared" si="344"/>
        <v>0</v>
      </c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100"/>
      <c r="Q524" s="97"/>
      <c r="R524" s="97"/>
      <c r="S524" s="97"/>
      <c r="T524" s="97"/>
      <c r="U524" s="97"/>
      <c r="V524" s="97"/>
      <c r="W524" s="97"/>
    </row>
    <row r="525" spans="1:23" ht="25.5">
      <c r="A525" s="74">
        <v>3214</v>
      </c>
      <c r="B525" s="75" t="s">
        <v>61</v>
      </c>
      <c r="C525" s="97">
        <f t="shared" si="343"/>
        <v>0</v>
      </c>
      <c r="D525" s="100">
        <f t="shared" si="344"/>
        <v>0</v>
      </c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100"/>
      <c r="Q525" s="97"/>
      <c r="R525" s="97"/>
      <c r="S525" s="97"/>
      <c r="T525" s="97"/>
      <c r="U525" s="97"/>
      <c r="V525" s="97"/>
      <c r="W525" s="97"/>
    </row>
    <row r="526" spans="1:23">
      <c r="A526" s="80">
        <v>322</v>
      </c>
      <c r="B526" s="78" t="s">
        <v>18</v>
      </c>
      <c r="C526" s="96">
        <f>SUM(C527,C528,C529,C530,C531,C532,C533)</f>
        <v>1327.23</v>
      </c>
      <c r="D526" s="99">
        <f>SUM(D527,D528,D529,D530,D531,D532,D533)</f>
        <v>584.64</v>
      </c>
      <c r="E526" s="96">
        <f t="shared" ref="E526" si="345">SUM(E527,E528,E529,E530,E531,E532,E533)</f>
        <v>0</v>
      </c>
      <c r="F526" s="96"/>
      <c r="G526" s="96">
        <f t="shared" ref="G526" si="346">SUM(G527,G528,G529,G530,G531,G532,G533)</f>
        <v>0</v>
      </c>
      <c r="H526" s="96"/>
      <c r="I526" s="96">
        <f t="shared" ref="I526" si="347">SUM(I527,I528,I529,I530,I531,I532,I533)</f>
        <v>0</v>
      </c>
      <c r="J526" s="96"/>
      <c r="K526" s="96">
        <f t="shared" ref="K526" si="348">SUM(K527,K528,K529,K530,K531,K532,K533)</f>
        <v>0</v>
      </c>
      <c r="L526" s="96"/>
      <c r="M526" s="96">
        <f t="shared" ref="M526" si="349">SUM(M527,M528,M529,M530,M531,M532,M533)</f>
        <v>0</v>
      </c>
      <c r="N526" s="96"/>
      <c r="O526" s="96">
        <f t="shared" ref="O526:P526" si="350">SUM(O527,O528,O529,O530,O531,O532,O533)</f>
        <v>1327.23</v>
      </c>
      <c r="P526" s="99">
        <f t="shared" si="350"/>
        <v>585.64</v>
      </c>
      <c r="Q526" s="96">
        <f t="shared" ref="Q526" si="351">SUM(Q527,Q528,Q529,Q530,Q531,Q532,Q533)</f>
        <v>0</v>
      </c>
      <c r="R526" s="96"/>
      <c r="S526" s="96">
        <f t="shared" ref="S526" si="352">SUM(S527,S528,S529,S530,S531,S532,S533)</f>
        <v>0</v>
      </c>
      <c r="T526" s="96"/>
      <c r="U526" s="96">
        <f t="shared" ref="U526" si="353">SUM(U527,U528,U529,U530,U531,U532,U533)</f>
        <v>0</v>
      </c>
      <c r="V526" s="96"/>
      <c r="W526" s="96"/>
    </row>
    <row r="527" spans="1:23" ht="25.5">
      <c r="A527" s="74">
        <v>3221</v>
      </c>
      <c r="B527" s="75" t="s">
        <v>62</v>
      </c>
      <c r="C527" s="97">
        <f t="shared" ref="C527:C533" si="354">SUM(O527)</f>
        <v>0</v>
      </c>
      <c r="D527" s="100">
        <v>140.01</v>
      </c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100">
        <v>141.01</v>
      </c>
      <c r="Q527" s="97"/>
      <c r="R527" s="97"/>
      <c r="S527" s="97"/>
      <c r="T527" s="97"/>
      <c r="U527" s="97"/>
      <c r="V527" s="97"/>
      <c r="W527" s="97"/>
    </row>
    <row r="528" spans="1:23">
      <c r="A528" s="74">
        <v>3222</v>
      </c>
      <c r="B528" s="75" t="s">
        <v>63</v>
      </c>
      <c r="C528" s="97">
        <f t="shared" si="354"/>
        <v>0</v>
      </c>
      <c r="D528" s="100">
        <f t="shared" ref="D528:D533" si="355">SUM(P528)</f>
        <v>0</v>
      </c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100"/>
      <c r="Q528" s="97"/>
      <c r="R528" s="97"/>
      <c r="S528" s="97"/>
      <c r="T528" s="97"/>
      <c r="U528" s="97"/>
      <c r="V528" s="97"/>
      <c r="W528" s="97"/>
    </row>
    <row r="529" spans="1:23">
      <c r="A529" s="74">
        <v>3223</v>
      </c>
      <c r="B529" s="75" t="s">
        <v>64</v>
      </c>
      <c r="C529" s="97">
        <f t="shared" si="354"/>
        <v>0</v>
      </c>
      <c r="D529" s="100">
        <f t="shared" si="355"/>
        <v>0</v>
      </c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100"/>
      <c r="Q529" s="97"/>
      <c r="R529" s="97"/>
      <c r="S529" s="97"/>
      <c r="T529" s="97"/>
      <c r="U529" s="97"/>
      <c r="V529" s="97"/>
      <c r="W529" s="97"/>
    </row>
    <row r="530" spans="1:23" ht="25.5">
      <c r="A530" s="74">
        <v>3224</v>
      </c>
      <c r="B530" s="75" t="s">
        <v>65</v>
      </c>
      <c r="C530" s="97">
        <v>1327.23</v>
      </c>
      <c r="D530" s="185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>
        <v>1327.23</v>
      </c>
      <c r="P530" s="100"/>
      <c r="Q530" s="97"/>
      <c r="R530" s="97"/>
      <c r="S530" s="97"/>
      <c r="T530" s="97"/>
      <c r="U530" s="97"/>
      <c r="V530" s="97"/>
      <c r="W530" s="97"/>
    </row>
    <row r="531" spans="1:23">
      <c r="A531" s="74">
        <v>3225</v>
      </c>
      <c r="B531" s="75" t="s">
        <v>66</v>
      </c>
      <c r="C531" s="97">
        <f t="shared" si="354"/>
        <v>0</v>
      </c>
      <c r="D531" s="100">
        <v>444.63</v>
      </c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100">
        <v>444.63</v>
      </c>
      <c r="Q531" s="97"/>
      <c r="R531" s="97"/>
      <c r="S531" s="97"/>
      <c r="T531" s="97"/>
      <c r="U531" s="97"/>
      <c r="V531" s="97"/>
      <c r="W531" s="97"/>
    </row>
    <row r="532" spans="1:23" ht="25.5">
      <c r="A532" s="74">
        <v>3226</v>
      </c>
      <c r="B532" s="75" t="s">
        <v>67</v>
      </c>
      <c r="C532" s="97">
        <f t="shared" si="354"/>
        <v>0</v>
      </c>
      <c r="D532" s="100">
        <f t="shared" si="355"/>
        <v>0</v>
      </c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100"/>
      <c r="Q532" s="97"/>
      <c r="R532" s="97"/>
      <c r="S532" s="97"/>
      <c r="T532" s="97"/>
      <c r="U532" s="97"/>
      <c r="V532" s="97"/>
      <c r="W532" s="97"/>
    </row>
    <row r="533" spans="1:23" ht="25.5">
      <c r="A533" s="74">
        <v>3227</v>
      </c>
      <c r="B533" s="75" t="s">
        <v>68</v>
      </c>
      <c r="C533" s="97">
        <f t="shared" si="354"/>
        <v>0</v>
      </c>
      <c r="D533" s="100">
        <f t="shared" si="355"/>
        <v>0</v>
      </c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100"/>
      <c r="Q533" s="97"/>
      <c r="R533" s="97"/>
      <c r="S533" s="97"/>
      <c r="T533" s="97"/>
      <c r="U533" s="97"/>
      <c r="V533" s="97"/>
      <c r="W533" s="97"/>
    </row>
    <row r="534" spans="1:23">
      <c r="A534" s="85">
        <v>323</v>
      </c>
      <c r="B534" s="86" t="s">
        <v>19</v>
      </c>
      <c r="C534" s="96">
        <f>SUM(C535,C536,C537,C538,C539,C540,C541,C542,C543)</f>
        <v>663.61</v>
      </c>
      <c r="D534" s="99">
        <f>SUM(D535,D536,D537,D538,D539,D540,D541,D542,D543)</f>
        <v>0</v>
      </c>
      <c r="E534" s="96">
        <f t="shared" ref="E534" si="356">SUM(E535,E536,E537,E538,E539,E540,E541,E542,E543)</f>
        <v>0</v>
      </c>
      <c r="F534" s="96"/>
      <c r="G534" s="96">
        <f t="shared" ref="G534" si="357">SUM(G535,G536,G537,G538,G539,G540,G541,G542,G543)</f>
        <v>0</v>
      </c>
      <c r="H534" s="96"/>
      <c r="I534" s="96">
        <f t="shared" ref="I534" si="358">SUM(I535,I536,I537,I538,I539,I540,I541,I542,I543)</f>
        <v>0</v>
      </c>
      <c r="J534" s="96"/>
      <c r="K534" s="96">
        <f t="shared" ref="K534" si="359">SUM(K535,K536,K537,K538,K539,K540,K541,K542,K543)</f>
        <v>0</v>
      </c>
      <c r="L534" s="96"/>
      <c r="M534" s="96">
        <f t="shared" ref="M534" si="360">SUM(M535,M536,M537,M538,M539,M540,M541,M542,M543)</f>
        <v>0</v>
      </c>
      <c r="N534" s="96"/>
      <c r="O534" s="96">
        <f t="shared" ref="O534" si="361">SUM(O535,O536,O537,O538,O539,O540,O541,O542,O543)</f>
        <v>663.61</v>
      </c>
      <c r="P534" s="99">
        <f>SUM(P535,P536,P537,P538,P539,P540,P541,P542,P543)</f>
        <v>0</v>
      </c>
      <c r="Q534" s="96">
        <f t="shared" ref="Q534" si="362">SUM(Q535,Q536,Q537,Q538,Q539,Q540,Q541,Q542,Q543)</f>
        <v>0</v>
      </c>
      <c r="R534" s="96"/>
      <c r="S534" s="96">
        <f t="shared" ref="S534" si="363">SUM(S535,S536,S537,S538,S539,S540,S541,S542,S543)</f>
        <v>0</v>
      </c>
      <c r="T534" s="96"/>
      <c r="U534" s="96">
        <f t="shared" ref="U534" si="364">SUM(U535,U536,U537,U538,U539,U540,U541,U542,U543)</f>
        <v>0</v>
      </c>
      <c r="V534" s="96"/>
      <c r="W534" s="96"/>
    </row>
    <row r="535" spans="1:23">
      <c r="A535" s="74">
        <v>3231</v>
      </c>
      <c r="B535" s="75" t="s">
        <v>69</v>
      </c>
      <c r="C535" s="97">
        <f t="shared" ref="C535:C543" si="365">SUM(O535)</f>
        <v>0</v>
      </c>
      <c r="D535" s="100">
        <f t="shared" ref="D535:D543" si="366">SUM(P535)</f>
        <v>0</v>
      </c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100"/>
      <c r="Q535" s="97"/>
      <c r="R535" s="97"/>
      <c r="S535" s="97"/>
      <c r="T535" s="97"/>
      <c r="U535" s="97"/>
      <c r="V535" s="97"/>
      <c r="W535" s="97"/>
    </row>
    <row r="536" spans="1:23" ht="25.5">
      <c r="A536" s="74">
        <v>3232</v>
      </c>
      <c r="B536" s="75" t="s">
        <v>70</v>
      </c>
      <c r="C536" s="97">
        <v>663.61</v>
      </c>
      <c r="D536" s="100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>
        <v>663.61</v>
      </c>
      <c r="P536" s="100"/>
      <c r="Q536" s="97"/>
      <c r="R536" s="97"/>
      <c r="S536" s="97"/>
      <c r="T536" s="97"/>
      <c r="U536" s="97"/>
      <c r="V536" s="97"/>
      <c r="W536" s="97"/>
    </row>
    <row r="537" spans="1:23">
      <c r="A537" s="74">
        <v>3233</v>
      </c>
      <c r="B537" s="75" t="s">
        <v>71</v>
      </c>
      <c r="C537" s="97">
        <f t="shared" si="365"/>
        <v>0</v>
      </c>
      <c r="D537" s="100">
        <f t="shared" si="366"/>
        <v>0</v>
      </c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100"/>
      <c r="Q537" s="97"/>
      <c r="R537" s="97"/>
      <c r="S537" s="97"/>
      <c r="T537" s="97"/>
      <c r="U537" s="97"/>
      <c r="V537" s="97"/>
      <c r="W537" s="97"/>
    </row>
    <row r="538" spans="1:23">
      <c r="A538" s="74">
        <v>3234</v>
      </c>
      <c r="B538" s="75" t="s">
        <v>72</v>
      </c>
      <c r="C538" s="97">
        <f t="shared" si="365"/>
        <v>0</v>
      </c>
      <c r="D538" s="100">
        <f t="shared" si="366"/>
        <v>0</v>
      </c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100"/>
      <c r="Q538" s="97"/>
      <c r="R538" s="97"/>
      <c r="S538" s="97"/>
      <c r="T538" s="97"/>
      <c r="U538" s="97"/>
      <c r="V538" s="97"/>
      <c r="W538" s="97"/>
    </row>
    <row r="539" spans="1:23">
      <c r="A539" s="74">
        <v>3235</v>
      </c>
      <c r="B539" s="75" t="s">
        <v>73</v>
      </c>
      <c r="C539" s="97">
        <f t="shared" si="365"/>
        <v>0</v>
      </c>
      <c r="D539" s="100">
        <f t="shared" si="366"/>
        <v>0</v>
      </c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100"/>
      <c r="Q539" s="97"/>
      <c r="R539" s="97"/>
      <c r="S539" s="97"/>
      <c r="T539" s="97"/>
      <c r="U539" s="97"/>
      <c r="V539" s="97"/>
      <c r="W539" s="97"/>
    </row>
    <row r="540" spans="1:23">
      <c r="A540" s="74">
        <v>3236</v>
      </c>
      <c r="B540" s="75" t="s">
        <v>74</v>
      </c>
      <c r="C540" s="97">
        <f t="shared" si="365"/>
        <v>0</v>
      </c>
      <c r="D540" s="100">
        <f t="shared" si="366"/>
        <v>0</v>
      </c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100"/>
      <c r="Q540" s="97"/>
      <c r="R540" s="97"/>
      <c r="S540" s="97"/>
      <c r="T540" s="97"/>
      <c r="U540" s="97"/>
      <c r="V540" s="97"/>
      <c r="W540" s="97"/>
    </row>
    <row r="541" spans="1:23">
      <c r="A541" s="74">
        <v>3237</v>
      </c>
      <c r="B541" s="75" t="s">
        <v>75</v>
      </c>
      <c r="C541" s="97">
        <f t="shared" si="365"/>
        <v>0</v>
      </c>
      <c r="D541" s="100">
        <f t="shared" si="366"/>
        <v>0</v>
      </c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100"/>
      <c r="Q541" s="97"/>
      <c r="R541" s="97"/>
      <c r="S541" s="97"/>
      <c r="T541" s="97"/>
      <c r="U541" s="97"/>
      <c r="V541" s="97"/>
      <c r="W541" s="97"/>
    </row>
    <row r="542" spans="1:23">
      <c r="A542" s="74">
        <v>3238</v>
      </c>
      <c r="B542" s="75" t="s">
        <v>76</v>
      </c>
      <c r="C542" s="97">
        <f t="shared" si="365"/>
        <v>0</v>
      </c>
      <c r="D542" s="100">
        <f t="shared" si="366"/>
        <v>0</v>
      </c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100"/>
      <c r="Q542" s="97"/>
      <c r="R542" s="97"/>
      <c r="S542" s="97"/>
      <c r="T542" s="97"/>
      <c r="U542" s="97"/>
      <c r="V542" s="97"/>
      <c r="W542" s="97"/>
    </row>
    <row r="543" spans="1:23">
      <c r="A543" s="74">
        <v>3239</v>
      </c>
      <c r="B543" s="75" t="s">
        <v>77</v>
      </c>
      <c r="C543" s="97">
        <f t="shared" si="365"/>
        <v>0</v>
      </c>
      <c r="D543" s="100">
        <f t="shared" si="366"/>
        <v>0</v>
      </c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100"/>
      <c r="Q543" s="97"/>
      <c r="R543" s="97"/>
      <c r="S543" s="97"/>
      <c r="T543" s="97"/>
      <c r="U543" s="97"/>
      <c r="V543" s="97"/>
      <c r="W543" s="97"/>
    </row>
    <row r="544" spans="1:23" ht="25.5">
      <c r="A544" s="80">
        <v>324</v>
      </c>
      <c r="B544" s="78" t="s">
        <v>102</v>
      </c>
      <c r="C544" s="96">
        <f>SUM(C545)</f>
        <v>0</v>
      </c>
      <c r="D544" s="99">
        <f>SUM(D545)</f>
        <v>0</v>
      </c>
      <c r="E544" s="96">
        <f t="shared" ref="E544" si="367">SUM(E545,E546,E547,E548,E549,E550,E551,E552,E553)</f>
        <v>0</v>
      </c>
      <c r="F544" s="96"/>
      <c r="G544" s="96">
        <f t="shared" ref="G544" si="368">SUM(G545,G546,G547,G548,G549,G550,G551,G552,G553)</f>
        <v>0</v>
      </c>
      <c r="H544" s="96"/>
      <c r="I544" s="96">
        <f t="shared" ref="I544" si="369">SUM(I545,I546,I547,I548,I549,I550,I551,I552,I553)</f>
        <v>0</v>
      </c>
      <c r="J544" s="96"/>
      <c r="K544" s="96">
        <f t="shared" ref="K544" si="370">SUM(K545,K546,K547,K548,K549,K550,K551,K552,K553)</f>
        <v>0</v>
      </c>
      <c r="L544" s="96"/>
      <c r="M544" s="96">
        <f t="shared" ref="M544" si="371">SUM(M545,M546,M547,M548,M549,M550,M551,M552,M553)</f>
        <v>0</v>
      </c>
      <c r="N544" s="96"/>
      <c r="O544" s="96">
        <f t="shared" ref="O544:Q544" si="372">SUM(O545,O546,O547,O548,O549,O550,O551,O552,O553)</f>
        <v>0</v>
      </c>
      <c r="P544" s="99">
        <f t="shared" si="372"/>
        <v>0</v>
      </c>
      <c r="Q544" s="96">
        <f t="shared" si="372"/>
        <v>0</v>
      </c>
      <c r="R544" s="96"/>
      <c r="S544" s="96">
        <f t="shared" ref="S544" si="373">SUM(S545,S546,S547,S548,S549,S550,S551,S552,S553)</f>
        <v>0</v>
      </c>
      <c r="T544" s="96"/>
      <c r="U544" s="96">
        <f t="shared" ref="U544" si="374">SUM(U545,U546,U547,U548,U549,U550,U551,U552,U553)</f>
        <v>0</v>
      </c>
      <c r="V544" s="96"/>
      <c r="W544" s="96"/>
    </row>
    <row r="545" spans="1:23" ht="25.5">
      <c r="A545" s="74">
        <v>3241</v>
      </c>
      <c r="B545" s="75" t="s">
        <v>102</v>
      </c>
      <c r="C545" s="97">
        <f t="shared" ref="C545" si="375">SUM(O545)</f>
        <v>0</v>
      </c>
      <c r="D545" s="100">
        <f t="shared" ref="D545" si="376">SUM(P545)</f>
        <v>0</v>
      </c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100"/>
      <c r="Q545" s="97"/>
      <c r="R545" s="97"/>
      <c r="S545" s="97"/>
      <c r="T545" s="97"/>
      <c r="U545" s="97"/>
      <c r="V545" s="97"/>
      <c r="W545" s="97"/>
    </row>
    <row r="546" spans="1:23">
      <c r="A546" s="80">
        <v>329</v>
      </c>
      <c r="B546" s="78" t="s">
        <v>87</v>
      </c>
      <c r="C546" s="96">
        <f t="shared" ref="C546" si="377">SUM(C547,C548,C549,C550,)</f>
        <v>0</v>
      </c>
      <c r="D546" s="99">
        <f>SUM(D547,D548,D549,D550,)</f>
        <v>0</v>
      </c>
      <c r="E546" s="96">
        <f t="shared" ref="E546" si="378">SUM(E547,E548,E549,E550,)</f>
        <v>0</v>
      </c>
      <c r="F546" s="96"/>
      <c r="G546" s="96">
        <f t="shared" ref="G546" si="379">SUM(G547,G548,G549,G550,)</f>
        <v>0</v>
      </c>
      <c r="H546" s="96"/>
      <c r="I546" s="96">
        <f t="shared" ref="I546" si="380">SUM(I547,I548,I549,I550,)</f>
        <v>0</v>
      </c>
      <c r="J546" s="96"/>
      <c r="K546" s="96">
        <f t="shared" ref="K546" si="381">SUM(K547,K548,K549,K550,)</f>
        <v>0</v>
      </c>
      <c r="L546" s="96"/>
      <c r="M546" s="96">
        <f t="shared" ref="M546" si="382">SUM(M547,M548,M549,M550,)</f>
        <v>0</v>
      </c>
      <c r="N546" s="96"/>
      <c r="O546" s="96">
        <f t="shared" ref="O546" si="383">SUM(O547,O548,O549,O550,)</f>
        <v>0</v>
      </c>
      <c r="P546" s="99">
        <f>SUM(P547,P548,P549,P550,)</f>
        <v>0</v>
      </c>
      <c r="Q546" s="96">
        <f t="shared" ref="Q546" si="384">SUM(Q547,Q548,Q549,Q550,)</f>
        <v>0</v>
      </c>
      <c r="R546" s="96"/>
      <c r="S546" s="96">
        <f t="shared" ref="S546" si="385">SUM(S547,S548,S549,S550,)</f>
        <v>0</v>
      </c>
      <c r="T546" s="96"/>
      <c r="U546" s="96">
        <f t="shared" ref="U546" si="386">SUM(U547,U548,U549,U550,)</f>
        <v>0</v>
      </c>
      <c r="V546" s="96"/>
      <c r="W546" s="96"/>
    </row>
    <row r="547" spans="1:23">
      <c r="A547" s="74">
        <v>3293</v>
      </c>
      <c r="B547" s="75" t="s">
        <v>88</v>
      </c>
      <c r="C547" s="97">
        <f t="shared" ref="C547:C550" si="387">SUM(O547)</f>
        <v>0</v>
      </c>
      <c r="D547" s="100">
        <f t="shared" ref="D547:D550" si="388">SUM(P547)</f>
        <v>0</v>
      </c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100"/>
      <c r="Q547" s="97"/>
      <c r="R547" s="97"/>
      <c r="S547" s="97"/>
      <c r="T547" s="97"/>
      <c r="U547" s="97"/>
      <c r="V547" s="97"/>
      <c r="W547" s="97"/>
    </row>
    <row r="548" spans="1:23">
      <c r="A548" s="74">
        <v>3294</v>
      </c>
      <c r="B548" s="75" t="s">
        <v>89</v>
      </c>
      <c r="C548" s="97">
        <f t="shared" si="387"/>
        <v>0</v>
      </c>
      <c r="D548" s="100">
        <f t="shared" si="388"/>
        <v>0</v>
      </c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100"/>
      <c r="Q548" s="97"/>
      <c r="R548" s="97"/>
      <c r="S548" s="97"/>
      <c r="T548" s="97"/>
      <c r="U548" s="97"/>
      <c r="V548" s="97"/>
      <c r="W548" s="97"/>
    </row>
    <row r="549" spans="1:23">
      <c r="A549" s="74">
        <v>3295</v>
      </c>
      <c r="B549" s="75" t="s">
        <v>90</v>
      </c>
      <c r="C549" s="97">
        <f t="shared" si="387"/>
        <v>0</v>
      </c>
      <c r="D549" s="100">
        <f t="shared" si="388"/>
        <v>0</v>
      </c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100"/>
      <c r="Q549" s="97"/>
      <c r="R549" s="97"/>
      <c r="S549" s="97"/>
      <c r="T549" s="97"/>
      <c r="U549" s="97"/>
      <c r="V549" s="97"/>
      <c r="W549" s="97"/>
    </row>
    <row r="550" spans="1:23">
      <c r="A550" s="74">
        <v>3299</v>
      </c>
      <c r="B550" s="75" t="s">
        <v>86</v>
      </c>
      <c r="C550" s="97">
        <f t="shared" si="387"/>
        <v>0</v>
      </c>
      <c r="D550" s="100">
        <f t="shared" si="388"/>
        <v>0</v>
      </c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100"/>
      <c r="Q550" s="97"/>
      <c r="R550" s="97"/>
      <c r="S550" s="97"/>
      <c r="T550" s="97"/>
      <c r="U550" s="97"/>
      <c r="V550" s="97"/>
      <c r="W550" s="97"/>
    </row>
    <row r="551" spans="1:23">
      <c r="A551" s="80">
        <v>34</v>
      </c>
      <c r="B551" s="78" t="s">
        <v>20</v>
      </c>
      <c r="C551" s="96">
        <f>SUM(C552)</f>
        <v>0</v>
      </c>
      <c r="D551" s="99">
        <f>SUM(D552)</f>
        <v>0</v>
      </c>
      <c r="E551" s="96">
        <f t="shared" ref="E551:U551" si="389">SUM(E552)</f>
        <v>0</v>
      </c>
      <c r="F551" s="96"/>
      <c r="G551" s="96">
        <f t="shared" si="389"/>
        <v>0</v>
      </c>
      <c r="H551" s="96"/>
      <c r="I551" s="96">
        <f t="shared" si="389"/>
        <v>0</v>
      </c>
      <c r="J551" s="96"/>
      <c r="K551" s="96">
        <f t="shared" si="389"/>
        <v>0</v>
      </c>
      <c r="L551" s="96"/>
      <c r="M551" s="96">
        <f t="shared" si="389"/>
        <v>0</v>
      </c>
      <c r="N551" s="96"/>
      <c r="O551" s="96">
        <f t="shared" si="389"/>
        <v>0</v>
      </c>
      <c r="P551" s="99">
        <f t="shared" si="389"/>
        <v>0</v>
      </c>
      <c r="Q551" s="96">
        <f t="shared" si="389"/>
        <v>0</v>
      </c>
      <c r="R551" s="96"/>
      <c r="S551" s="96">
        <f t="shared" si="389"/>
        <v>0</v>
      </c>
      <c r="T551" s="96"/>
      <c r="U551" s="96">
        <f t="shared" si="389"/>
        <v>0</v>
      </c>
      <c r="V551" s="96"/>
      <c r="W551" s="96"/>
    </row>
    <row r="552" spans="1:23">
      <c r="A552" s="85">
        <v>343</v>
      </c>
      <c r="B552" s="86" t="s">
        <v>21</v>
      </c>
      <c r="C552" s="98">
        <f>SUM(C553,C554,C555,C556)</f>
        <v>0</v>
      </c>
      <c r="D552" s="177">
        <f>SUM(D553,D554,D555,D556)</f>
        <v>0</v>
      </c>
      <c r="E552" s="98">
        <f t="shared" ref="E552" si="390">SUM(E553,E554,E555,E556)</f>
        <v>0</v>
      </c>
      <c r="F552" s="98"/>
      <c r="G552" s="98">
        <f t="shared" ref="G552" si="391">SUM(G553,G554,G555,G556)</f>
        <v>0</v>
      </c>
      <c r="H552" s="98"/>
      <c r="I552" s="98">
        <f t="shared" ref="I552" si="392">SUM(I553,I554,I555,I556)</f>
        <v>0</v>
      </c>
      <c r="J552" s="98"/>
      <c r="K552" s="98">
        <f t="shared" ref="K552" si="393">SUM(K553,K554,K555,K556)</f>
        <v>0</v>
      </c>
      <c r="L552" s="98"/>
      <c r="M552" s="98">
        <f t="shared" ref="M552" si="394">SUM(M553,M554,M555,M556)</f>
        <v>0</v>
      </c>
      <c r="N552" s="98"/>
      <c r="O552" s="98">
        <f t="shared" ref="O552" si="395">SUM(O553,O554,O555,O556)</f>
        <v>0</v>
      </c>
      <c r="P552" s="177">
        <f>SUM(P553,P554,P555,P556)</f>
        <v>0</v>
      </c>
      <c r="Q552" s="98">
        <f t="shared" ref="Q552" si="396">SUM(Q553,Q554,Q555,Q556)</f>
        <v>0</v>
      </c>
      <c r="R552" s="98"/>
      <c r="S552" s="98">
        <f t="shared" ref="S552" si="397">SUM(S553,S554,S555,S556)</f>
        <v>0</v>
      </c>
      <c r="T552" s="98"/>
      <c r="U552" s="98">
        <f t="shared" ref="U552" si="398">SUM(U553,U554,U555,U556)</f>
        <v>0</v>
      </c>
      <c r="V552" s="98"/>
      <c r="W552" s="98"/>
    </row>
    <row r="553" spans="1:23" ht="25.5">
      <c r="A553" s="74">
        <v>3431</v>
      </c>
      <c r="B553" s="75" t="s">
        <v>78</v>
      </c>
      <c r="C553" s="97">
        <f t="shared" ref="C553:C556" si="399">SUM(O553)</f>
        <v>0</v>
      </c>
      <c r="D553" s="100">
        <f t="shared" ref="D553:D556" si="400">SUM(P553)</f>
        <v>0</v>
      </c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100"/>
      <c r="Q553" s="97"/>
      <c r="R553" s="97"/>
      <c r="S553" s="97"/>
      <c r="T553" s="97"/>
      <c r="U553" s="97"/>
      <c r="V553" s="97"/>
      <c r="W553" s="97"/>
    </row>
    <row r="554" spans="1:23" ht="25.5">
      <c r="A554" s="74">
        <v>3432</v>
      </c>
      <c r="B554" s="75" t="s">
        <v>79</v>
      </c>
      <c r="C554" s="97">
        <f t="shared" si="399"/>
        <v>0</v>
      </c>
      <c r="D554" s="100">
        <f t="shared" si="400"/>
        <v>0</v>
      </c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100"/>
      <c r="Q554" s="97"/>
      <c r="R554" s="97"/>
      <c r="S554" s="97"/>
      <c r="T554" s="97"/>
      <c r="U554" s="97"/>
      <c r="V554" s="97"/>
      <c r="W554" s="97"/>
    </row>
    <row r="555" spans="1:23">
      <c r="A555" s="74">
        <v>3433</v>
      </c>
      <c r="B555" s="75" t="s">
        <v>80</v>
      </c>
      <c r="C555" s="97">
        <f t="shared" si="399"/>
        <v>0</v>
      </c>
      <c r="D555" s="100">
        <f t="shared" si="400"/>
        <v>0</v>
      </c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100"/>
      <c r="Q555" s="97"/>
      <c r="R555" s="97"/>
      <c r="S555" s="97"/>
      <c r="T555" s="97"/>
      <c r="U555" s="97"/>
      <c r="V555" s="97"/>
      <c r="W555" s="97"/>
    </row>
    <row r="556" spans="1:23" ht="25.5">
      <c r="A556" s="74">
        <v>3434</v>
      </c>
      <c r="B556" s="75" t="s">
        <v>81</v>
      </c>
      <c r="C556" s="97">
        <f t="shared" si="399"/>
        <v>0</v>
      </c>
      <c r="D556" s="100">
        <f t="shared" si="400"/>
        <v>0</v>
      </c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100"/>
      <c r="Q556" s="97"/>
      <c r="R556" s="97"/>
      <c r="S556" s="97"/>
      <c r="T556" s="97"/>
      <c r="U556" s="97"/>
      <c r="V556" s="97"/>
      <c r="W556" s="97"/>
    </row>
    <row r="557" spans="1:23" ht="25.5">
      <c r="A557" s="80">
        <v>4</v>
      </c>
      <c r="B557" s="78" t="s">
        <v>22</v>
      </c>
      <c r="C557" s="96">
        <f>SUM(C558)</f>
        <v>0</v>
      </c>
      <c r="D557" s="99">
        <f>SUM(D558)</f>
        <v>875</v>
      </c>
      <c r="E557" s="96">
        <f t="shared" ref="E557:U557" si="401">SUM(E558)</f>
        <v>0</v>
      </c>
      <c r="F557" s="96"/>
      <c r="G557" s="96">
        <f t="shared" si="401"/>
        <v>0</v>
      </c>
      <c r="H557" s="96"/>
      <c r="I557" s="96">
        <f t="shared" si="401"/>
        <v>0</v>
      </c>
      <c r="J557" s="96"/>
      <c r="K557" s="96">
        <f t="shared" si="401"/>
        <v>0</v>
      </c>
      <c r="L557" s="96"/>
      <c r="M557" s="96">
        <f t="shared" si="401"/>
        <v>0</v>
      </c>
      <c r="N557" s="96"/>
      <c r="O557" s="96">
        <f t="shared" si="401"/>
        <v>0</v>
      </c>
      <c r="P557" s="99">
        <f t="shared" si="401"/>
        <v>875</v>
      </c>
      <c r="Q557" s="96">
        <f t="shared" si="401"/>
        <v>0</v>
      </c>
      <c r="R557" s="96"/>
      <c r="S557" s="96">
        <f t="shared" si="401"/>
        <v>0</v>
      </c>
      <c r="T557" s="96"/>
      <c r="U557" s="96">
        <f t="shared" si="401"/>
        <v>0</v>
      </c>
      <c r="V557" s="96"/>
      <c r="W557" s="96"/>
    </row>
    <row r="558" spans="1:23" ht="38.25">
      <c r="A558" s="80">
        <v>42</v>
      </c>
      <c r="B558" s="78" t="s">
        <v>39</v>
      </c>
      <c r="C558" s="98">
        <f t="shared" ref="C558" si="402">SUM(C559,C564,C567)</f>
        <v>0</v>
      </c>
      <c r="D558" s="177">
        <f>SUM(D559,D564,D567)</f>
        <v>875</v>
      </c>
      <c r="E558" s="98">
        <f t="shared" ref="E558" si="403">SUM(E559,E564,E567)</f>
        <v>0</v>
      </c>
      <c r="F558" s="98"/>
      <c r="G558" s="98">
        <f t="shared" ref="G558" si="404">SUM(G559,G564,G567)</f>
        <v>0</v>
      </c>
      <c r="H558" s="98"/>
      <c r="I558" s="98">
        <f t="shared" ref="I558" si="405">SUM(I559,I564,I567)</f>
        <v>0</v>
      </c>
      <c r="J558" s="98"/>
      <c r="K558" s="98">
        <f t="shared" ref="K558" si="406">SUM(K559,K564,K567)</f>
        <v>0</v>
      </c>
      <c r="L558" s="98"/>
      <c r="M558" s="98">
        <f t="shared" ref="M558" si="407">SUM(M559,M564,M567)</f>
        <v>0</v>
      </c>
      <c r="N558" s="98"/>
      <c r="O558" s="98">
        <f t="shared" ref="O558" si="408">SUM(O559,O564,O567)</f>
        <v>0</v>
      </c>
      <c r="P558" s="177">
        <f>SUM(P559,P564,P567)</f>
        <v>875</v>
      </c>
      <c r="Q558" s="98">
        <f t="shared" ref="Q558" si="409">SUM(Q559,Q564,Q567)</f>
        <v>0</v>
      </c>
      <c r="R558" s="98"/>
      <c r="S558" s="98">
        <f t="shared" ref="S558" si="410">SUM(S559,S564,S567)</f>
        <v>0</v>
      </c>
      <c r="T558" s="98"/>
      <c r="U558" s="98">
        <f t="shared" ref="U558" si="411">SUM(U559,U564,U567)</f>
        <v>0</v>
      </c>
      <c r="V558" s="98"/>
      <c r="W558" s="98"/>
    </row>
    <row r="559" spans="1:23">
      <c r="A559" s="85">
        <v>421</v>
      </c>
      <c r="B559" s="86" t="s">
        <v>33</v>
      </c>
      <c r="C559" s="98">
        <f>SUM(C560:C563)</f>
        <v>0</v>
      </c>
      <c r="D559" s="177">
        <f>SUM(D560:D563)</f>
        <v>0</v>
      </c>
      <c r="E559" s="98">
        <f t="shared" ref="E559" si="412">SUM(E560:E563)</f>
        <v>0</v>
      </c>
      <c r="F559" s="98"/>
      <c r="G559" s="98">
        <f t="shared" ref="G559" si="413">SUM(G560:G563)</f>
        <v>0</v>
      </c>
      <c r="H559" s="98"/>
      <c r="I559" s="98">
        <f t="shared" ref="I559" si="414">SUM(I560:I563)</f>
        <v>0</v>
      </c>
      <c r="J559" s="98"/>
      <c r="K559" s="98">
        <f t="shared" ref="K559" si="415">SUM(K560:K563)</f>
        <v>0</v>
      </c>
      <c r="L559" s="98"/>
      <c r="M559" s="98">
        <f t="shared" ref="M559" si="416">SUM(M560:M563)</f>
        <v>0</v>
      </c>
      <c r="N559" s="98"/>
      <c r="O559" s="98">
        <f t="shared" ref="O559" si="417">SUM(O560:O563)</f>
        <v>0</v>
      </c>
      <c r="P559" s="177">
        <f>SUM(P560:P563)</f>
        <v>0</v>
      </c>
      <c r="Q559" s="98">
        <f t="shared" ref="Q559" si="418">SUM(Q560:Q563)</f>
        <v>0</v>
      </c>
      <c r="R559" s="98"/>
      <c r="S559" s="98">
        <f t="shared" ref="S559" si="419">SUM(S560:S563)</f>
        <v>0</v>
      </c>
      <c r="T559" s="98"/>
      <c r="U559" s="98">
        <f t="shared" ref="U559" si="420">SUM(U560:U563)</f>
        <v>0</v>
      </c>
      <c r="V559" s="98"/>
      <c r="W559" s="98"/>
    </row>
    <row r="560" spans="1:23">
      <c r="A560" s="74">
        <v>4211</v>
      </c>
      <c r="B560" s="75" t="s">
        <v>82</v>
      </c>
      <c r="C560" s="97">
        <f t="shared" ref="C560:C563" si="421">SUM(O560)</f>
        <v>0</v>
      </c>
      <c r="D560" s="100">
        <f t="shared" ref="D560:D563" si="422">SUM(P560)</f>
        <v>0</v>
      </c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100"/>
      <c r="Q560" s="97"/>
      <c r="R560" s="97"/>
      <c r="S560" s="97"/>
      <c r="T560" s="97"/>
      <c r="U560" s="97"/>
      <c r="V560" s="97"/>
      <c r="W560" s="97"/>
    </row>
    <row r="561" spans="1:23">
      <c r="A561" s="74">
        <v>4212</v>
      </c>
      <c r="B561" s="75" t="s">
        <v>83</v>
      </c>
      <c r="C561" s="97">
        <f t="shared" si="421"/>
        <v>0</v>
      </c>
      <c r="D561" s="100">
        <f t="shared" si="422"/>
        <v>0</v>
      </c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100"/>
      <c r="Q561" s="97"/>
      <c r="R561" s="97"/>
      <c r="S561" s="97"/>
      <c r="T561" s="97"/>
      <c r="U561" s="97"/>
      <c r="V561" s="97"/>
      <c r="W561" s="97"/>
    </row>
    <row r="562" spans="1:23" ht="25.5">
      <c r="A562" s="74">
        <v>4213</v>
      </c>
      <c r="B562" s="75" t="s">
        <v>84</v>
      </c>
      <c r="C562" s="97">
        <f t="shared" si="421"/>
        <v>0</v>
      </c>
      <c r="D562" s="100">
        <f t="shared" si="422"/>
        <v>0</v>
      </c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100"/>
      <c r="Q562" s="97"/>
      <c r="R562" s="97"/>
      <c r="S562" s="97"/>
      <c r="T562" s="97"/>
      <c r="U562" s="97"/>
      <c r="V562" s="97"/>
      <c r="W562" s="97"/>
    </row>
    <row r="563" spans="1:23">
      <c r="A563" s="74">
        <v>4214</v>
      </c>
      <c r="B563" s="75" t="s">
        <v>85</v>
      </c>
      <c r="C563" s="97">
        <f t="shared" si="421"/>
        <v>0</v>
      </c>
      <c r="D563" s="100">
        <f t="shared" si="422"/>
        <v>0</v>
      </c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100"/>
      <c r="Q563" s="97"/>
      <c r="R563" s="97"/>
      <c r="S563" s="97"/>
      <c r="T563" s="97"/>
      <c r="U563" s="97"/>
      <c r="V563" s="97"/>
      <c r="W563" s="97"/>
    </row>
    <row r="564" spans="1:23">
      <c r="A564" s="80">
        <v>422</v>
      </c>
      <c r="B564" s="78" t="s">
        <v>91</v>
      </c>
      <c r="C564" s="98">
        <f t="shared" ref="C564" si="423">SUM(C565:C566)</f>
        <v>0</v>
      </c>
      <c r="D564" s="177">
        <f>SUM(D565:D566)</f>
        <v>875</v>
      </c>
      <c r="E564" s="98">
        <f t="shared" ref="E564" si="424">SUM(E565:E566)</f>
        <v>0</v>
      </c>
      <c r="F564" s="98"/>
      <c r="G564" s="98">
        <f t="shared" ref="G564" si="425">SUM(G565:G566)</f>
        <v>0</v>
      </c>
      <c r="H564" s="98"/>
      <c r="I564" s="98">
        <f t="shared" ref="I564" si="426">SUM(I565:I566)</f>
        <v>0</v>
      </c>
      <c r="J564" s="98"/>
      <c r="K564" s="98">
        <f t="shared" ref="K564" si="427">SUM(K565:K566)</f>
        <v>0</v>
      </c>
      <c r="L564" s="98"/>
      <c r="M564" s="98">
        <f t="shared" ref="M564" si="428">SUM(M565:M566)</f>
        <v>0</v>
      </c>
      <c r="N564" s="98"/>
      <c r="O564" s="98">
        <f t="shared" ref="O564" si="429">SUM(O565:O566)</f>
        <v>0</v>
      </c>
      <c r="P564" s="177">
        <f>SUM(P565:P566)</f>
        <v>875</v>
      </c>
      <c r="Q564" s="98">
        <f t="shared" ref="Q564" si="430">SUM(Q565:Q566)</f>
        <v>0</v>
      </c>
      <c r="R564" s="98"/>
      <c r="S564" s="98">
        <f t="shared" ref="S564" si="431">SUM(S565:S566)</f>
        <v>0</v>
      </c>
      <c r="T564" s="98"/>
      <c r="U564" s="98">
        <f t="shared" ref="U564" si="432">SUM(U565:U566)</f>
        <v>0</v>
      </c>
      <c r="V564" s="98"/>
      <c r="W564" s="98"/>
    </row>
    <row r="565" spans="1:23">
      <c r="A565" s="90">
        <v>4221</v>
      </c>
      <c r="B565" s="75" t="s">
        <v>93</v>
      </c>
      <c r="C565" s="97">
        <f>SUM(O565)</f>
        <v>0</v>
      </c>
      <c r="D565" s="100">
        <f>SUM(P565)</f>
        <v>875</v>
      </c>
      <c r="E565" s="96"/>
      <c r="F565" s="96"/>
      <c r="G565" s="96"/>
      <c r="H565" s="96"/>
      <c r="I565" s="96"/>
      <c r="J565" s="96"/>
      <c r="K565" s="96"/>
      <c r="L565" s="96"/>
      <c r="M565" s="96"/>
      <c r="N565" s="96"/>
      <c r="O565" s="96"/>
      <c r="P565" s="99">
        <v>875</v>
      </c>
      <c r="Q565" s="96"/>
      <c r="R565" s="96"/>
      <c r="S565" s="96"/>
      <c r="T565" s="96"/>
      <c r="U565" s="96"/>
      <c r="V565" s="96"/>
      <c r="W565" s="96"/>
    </row>
    <row r="566" spans="1:23">
      <c r="A566" s="74">
        <v>4226</v>
      </c>
      <c r="B566" s="75" t="s">
        <v>94</v>
      </c>
      <c r="C566" s="97">
        <f>SUM(O566)</f>
        <v>0</v>
      </c>
      <c r="D566" s="100">
        <f>SUM(P566)</f>
        <v>0</v>
      </c>
      <c r="E566" s="96"/>
      <c r="F566" s="96"/>
      <c r="G566" s="96"/>
      <c r="H566" s="96"/>
      <c r="I566" s="96"/>
      <c r="J566" s="96"/>
      <c r="K566" s="96"/>
      <c r="L566" s="96"/>
      <c r="M566" s="96"/>
      <c r="N566" s="96"/>
      <c r="O566" s="96"/>
      <c r="P566" s="99"/>
      <c r="Q566" s="96"/>
      <c r="R566" s="96"/>
      <c r="S566" s="96"/>
      <c r="T566" s="96"/>
      <c r="U566" s="96"/>
      <c r="V566" s="96"/>
      <c r="W566" s="96"/>
    </row>
    <row r="567" spans="1:23" ht="25.5">
      <c r="A567" s="80">
        <v>424</v>
      </c>
      <c r="B567" s="78" t="s">
        <v>92</v>
      </c>
      <c r="C567" s="96">
        <f t="shared" ref="C567:U567" si="433">C568</f>
        <v>0</v>
      </c>
      <c r="D567" s="99">
        <f t="shared" si="433"/>
        <v>0</v>
      </c>
      <c r="E567" s="96">
        <f t="shared" si="433"/>
        <v>0</v>
      </c>
      <c r="F567" s="96"/>
      <c r="G567" s="96">
        <f t="shared" si="433"/>
        <v>0</v>
      </c>
      <c r="H567" s="96"/>
      <c r="I567" s="96">
        <f t="shared" si="433"/>
        <v>0</v>
      </c>
      <c r="J567" s="96"/>
      <c r="K567" s="96">
        <f t="shared" si="433"/>
        <v>0</v>
      </c>
      <c r="L567" s="96"/>
      <c r="M567" s="96">
        <f t="shared" si="433"/>
        <v>0</v>
      </c>
      <c r="N567" s="96"/>
      <c r="O567" s="96">
        <f t="shared" si="433"/>
        <v>0</v>
      </c>
      <c r="P567" s="99">
        <f t="shared" si="433"/>
        <v>0</v>
      </c>
      <c r="Q567" s="96">
        <f t="shared" si="433"/>
        <v>0</v>
      </c>
      <c r="R567" s="96"/>
      <c r="S567" s="96">
        <f t="shared" si="433"/>
        <v>0</v>
      </c>
      <c r="T567" s="96"/>
      <c r="U567" s="96">
        <f t="shared" si="433"/>
        <v>0</v>
      </c>
      <c r="V567" s="96"/>
      <c r="W567" s="96"/>
    </row>
    <row r="568" spans="1:23">
      <c r="A568" s="88">
        <v>4241</v>
      </c>
      <c r="B568" s="89" t="s">
        <v>95</v>
      </c>
      <c r="C568" s="97">
        <f>SUM(O568)</f>
        <v>0</v>
      </c>
      <c r="D568" s="100">
        <f>SUM(P568)</f>
        <v>0</v>
      </c>
      <c r="E568" s="96"/>
      <c r="F568" s="96"/>
      <c r="G568" s="96"/>
      <c r="H568" s="96"/>
      <c r="I568" s="96"/>
      <c r="J568" s="96"/>
      <c r="K568" s="96"/>
      <c r="L568" s="96"/>
      <c r="M568" s="96"/>
      <c r="N568" s="96"/>
      <c r="O568" s="96"/>
      <c r="P568" s="99"/>
      <c r="Q568" s="96"/>
      <c r="R568" s="96"/>
      <c r="S568" s="96"/>
      <c r="T568" s="96"/>
      <c r="U568" s="96"/>
      <c r="V568" s="96"/>
      <c r="W568" s="96"/>
    </row>
    <row r="569" spans="1:23">
      <c r="A569" s="88"/>
      <c r="B569" s="75" t="s">
        <v>96</v>
      </c>
      <c r="C569" s="96">
        <f t="shared" ref="C569" si="434">SUM(C508,C557)</f>
        <v>1990.8400000000001</v>
      </c>
      <c r="D569" s="99">
        <f>SUM(D557,D508)</f>
        <v>1459.6399999999999</v>
      </c>
      <c r="E569" s="96">
        <f t="shared" ref="E569" si="435">SUM(E508,E557)</f>
        <v>0</v>
      </c>
      <c r="F569" s="96"/>
      <c r="G569" s="96"/>
      <c r="H569" s="96"/>
      <c r="I569" s="96">
        <f t="shared" ref="I569" si="436">SUM(I508,I557)</f>
        <v>0</v>
      </c>
      <c r="J569" s="96"/>
      <c r="K569" s="96">
        <f t="shared" ref="K569" si="437">SUM(K508,K557)</f>
        <v>0</v>
      </c>
      <c r="L569" s="96"/>
      <c r="M569" s="96">
        <f t="shared" ref="M569" si="438">SUM(M508,M557)</f>
        <v>0</v>
      </c>
      <c r="N569" s="96"/>
      <c r="O569" s="96">
        <f t="shared" ref="O569:P569" si="439">SUM(O508,O557)</f>
        <v>1990.8400000000001</v>
      </c>
      <c r="P569" s="99">
        <f t="shared" si="439"/>
        <v>1460.6399999999999</v>
      </c>
      <c r="Q569" s="97">
        <f t="shared" ref="Q569" si="440">SUM(Q508,Q557)</f>
        <v>0</v>
      </c>
      <c r="R569" s="97"/>
      <c r="S569" s="97">
        <f t="shared" ref="S569" si="441">SUM(S508,S557)</f>
        <v>0</v>
      </c>
      <c r="T569" s="97"/>
      <c r="U569" s="97">
        <f t="shared" ref="U569" si="442">SUM(U508,U557)</f>
        <v>0</v>
      </c>
      <c r="V569" s="97"/>
      <c r="W569" s="97"/>
    </row>
    <row r="570" spans="1:23">
      <c r="A570" s="93" t="s">
        <v>51</v>
      </c>
      <c r="B570" s="190" t="s">
        <v>38</v>
      </c>
      <c r="C570" s="187" t="s">
        <v>122</v>
      </c>
      <c r="D570" s="99"/>
      <c r="E570" s="99"/>
      <c r="F570" s="99"/>
      <c r="G570" s="99"/>
      <c r="H570" s="99"/>
      <c r="I570" s="99"/>
      <c r="J570" s="99"/>
      <c r="K570" s="100"/>
      <c r="L570" s="100"/>
      <c r="M570" s="100"/>
      <c r="N570" s="100"/>
      <c r="O570" s="100"/>
      <c r="P570" s="100"/>
      <c r="Q570" s="100"/>
      <c r="R570" s="100"/>
      <c r="S570" s="100"/>
      <c r="T570" s="100"/>
      <c r="U570" s="100"/>
    </row>
    <row r="571" spans="1:23">
      <c r="A571" s="80">
        <v>3</v>
      </c>
      <c r="B571" s="78" t="s">
        <v>34</v>
      </c>
      <c r="C571" s="194">
        <f>SUM(C572,C583)</f>
        <v>8863.6299999999992</v>
      </c>
      <c r="D571" s="187">
        <f>SUM(D572,D583)</f>
        <v>1000</v>
      </c>
      <c r="E571" s="96"/>
      <c r="F571" s="96"/>
      <c r="G571" s="96">
        <f t="shared" ref="G571" si="443">SUM(G572,G583,G614)</f>
        <v>0</v>
      </c>
      <c r="H571" s="96"/>
      <c r="I571" s="96">
        <f t="shared" ref="I571" si="444">SUM(I572,I583,I614)</f>
        <v>0</v>
      </c>
      <c r="J571" s="96"/>
      <c r="K571" s="96">
        <f t="shared" ref="K571" si="445">SUM(K572,K583,K614)</f>
        <v>0</v>
      </c>
      <c r="L571" s="96"/>
      <c r="M571" s="96">
        <f t="shared" ref="M571" si="446">SUM(M572,M583,M614)</f>
        <v>0</v>
      </c>
      <c r="N571" s="96"/>
      <c r="O571" s="99">
        <v>8863.6299999999992</v>
      </c>
      <c r="P571" s="99">
        <v>28169</v>
      </c>
      <c r="Q571" s="96"/>
      <c r="R571" s="96"/>
      <c r="S571" s="96">
        <f t="shared" ref="S571" si="447">SUM(S572,S583,S614)</f>
        <v>0</v>
      </c>
      <c r="T571" s="96"/>
      <c r="U571" s="96">
        <f t="shared" ref="U571" si="448">SUM(U572,U583,U614)</f>
        <v>0</v>
      </c>
    </row>
    <row r="572" spans="1:23">
      <c r="A572" s="80">
        <v>31</v>
      </c>
      <c r="B572" s="78" t="s">
        <v>12</v>
      </c>
      <c r="C572" s="96">
        <v>0</v>
      </c>
      <c r="D572" s="187">
        <f>SUM(D582,D573)</f>
        <v>0</v>
      </c>
      <c r="E572" s="96"/>
      <c r="F572" s="96"/>
      <c r="G572" s="96">
        <f t="shared" ref="G572" si="449">SUM(G573,G578,G580)</f>
        <v>0</v>
      </c>
      <c r="H572" s="96"/>
      <c r="I572" s="96">
        <f t="shared" ref="I572" si="450">SUM(I573,I578,I580)</f>
        <v>0</v>
      </c>
      <c r="J572" s="96"/>
      <c r="K572" s="96">
        <f t="shared" ref="K572" si="451">SUM(K573,K578,K580)</f>
        <v>0</v>
      </c>
      <c r="L572" s="96"/>
      <c r="M572" s="96">
        <f t="shared" ref="M572" si="452">SUM(M573,M578,M580)</f>
        <v>0</v>
      </c>
      <c r="N572" s="96"/>
      <c r="O572" s="96">
        <f t="shared" ref="O572" si="453">SUM(O573,O578,O580)</f>
        <v>0</v>
      </c>
      <c r="P572" s="99">
        <f>SUM(P573,P578,P580)</f>
        <v>0</v>
      </c>
      <c r="Q572" s="96">
        <f t="shared" ref="Q572" si="454">SUM(Q573,Q578,Q580)</f>
        <v>0</v>
      </c>
      <c r="R572" s="96"/>
      <c r="S572" s="96">
        <f t="shared" ref="S572" si="455">SUM(S573,S578,S580)</f>
        <v>0</v>
      </c>
      <c r="T572" s="96"/>
      <c r="U572" s="96">
        <f t="shared" ref="U572" si="456">SUM(U573,U578,U580)</f>
        <v>0</v>
      </c>
    </row>
    <row r="573" spans="1:23">
      <c r="A573" s="85">
        <v>311</v>
      </c>
      <c r="B573" s="86" t="s">
        <v>13</v>
      </c>
      <c r="C573" s="96">
        <v>0</v>
      </c>
      <c r="D573" s="187">
        <v>0</v>
      </c>
      <c r="E573" s="96"/>
      <c r="F573" s="96"/>
      <c r="G573" s="96">
        <f t="shared" ref="G573" si="457">SUM(G574,G575,G576,G577)</f>
        <v>0</v>
      </c>
      <c r="H573" s="96"/>
      <c r="I573" s="96">
        <f t="shared" ref="I573" si="458">SUM(I574,I575,I576,I577)</f>
        <v>0</v>
      </c>
      <c r="J573" s="96"/>
      <c r="K573" s="96">
        <f t="shared" ref="K573" si="459">SUM(K574,K575,K576,K577)</f>
        <v>0</v>
      </c>
      <c r="L573" s="96"/>
      <c r="M573" s="96">
        <f t="shared" ref="M573" si="460">SUM(M574,M575,M576,M577)</f>
        <v>0</v>
      </c>
      <c r="N573" s="96"/>
      <c r="O573" s="96">
        <f t="shared" ref="O573" si="461">SUM(O574,O575,O576,O577)</f>
        <v>0</v>
      </c>
      <c r="P573" s="99">
        <f>SUM(P574,P575,P576,P577)</f>
        <v>0</v>
      </c>
      <c r="Q573" s="96">
        <f t="shared" ref="Q573" si="462">SUM(Q574,Q575,Q576,Q577)</f>
        <v>0</v>
      </c>
      <c r="R573" s="96"/>
      <c r="S573" s="96">
        <f t="shared" ref="S573" si="463">SUM(S574,S575,S576,S577)</f>
        <v>0</v>
      </c>
      <c r="T573" s="96"/>
      <c r="U573" s="96">
        <f t="shared" ref="U573" si="464">SUM(U574,U575,U576,U577)</f>
        <v>0</v>
      </c>
    </row>
    <row r="574" spans="1:23">
      <c r="A574" s="74">
        <v>3111</v>
      </c>
      <c r="B574" s="75" t="s">
        <v>52</v>
      </c>
      <c r="C574" s="97"/>
      <c r="D574" s="186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100"/>
      <c r="Q574" s="97"/>
      <c r="R574" s="97"/>
      <c r="S574" s="97"/>
      <c r="T574" s="97"/>
      <c r="U574" s="97"/>
    </row>
    <row r="575" spans="1:23">
      <c r="A575" s="74">
        <v>3112</v>
      </c>
      <c r="B575" s="75" t="s">
        <v>53</v>
      </c>
      <c r="C575" s="97">
        <f t="shared" ref="C575:C577" si="465">SUM(O575)</f>
        <v>0</v>
      </c>
      <c r="D575" s="186">
        <f t="shared" ref="D575:D577" si="466">SUM(P575)</f>
        <v>0</v>
      </c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100"/>
      <c r="Q575" s="97"/>
      <c r="R575" s="97"/>
      <c r="S575" s="97"/>
      <c r="T575" s="97"/>
      <c r="U575" s="97"/>
    </row>
    <row r="576" spans="1:23">
      <c r="A576" s="74">
        <v>3113</v>
      </c>
      <c r="B576" s="75" t="s">
        <v>54</v>
      </c>
      <c r="C576" s="97">
        <f t="shared" si="465"/>
        <v>0</v>
      </c>
      <c r="D576" s="186">
        <f t="shared" si="466"/>
        <v>0</v>
      </c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100"/>
      <c r="Q576" s="97"/>
      <c r="R576" s="97"/>
      <c r="S576" s="97"/>
      <c r="T576" s="97"/>
      <c r="U576" s="97"/>
    </row>
    <row r="577" spans="1:21">
      <c r="A577" s="74">
        <v>3114</v>
      </c>
      <c r="B577" s="75" t="s">
        <v>55</v>
      </c>
      <c r="C577" s="97">
        <f t="shared" si="465"/>
        <v>0</v>
      </c>
      <c r="D577" s="186">
        <f t="shared" si="466"/>
        <v>0</v>
      </c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100"/>
      <c r="Q577" s="97"/>
      <c r="R577" s="97"/>
      <c r="S577" s="97"/>
      <c r="T577" s="97"/>
      <c r="U577" s="97"/>
    </row>
    <row r="578" spans="1:21">
      <c r="A578" s="85">
        <v>312</v>
      </c>
      <c r="B578" s="86" t="s">
        <v>14</v>
      </c>
      <c r="C578" s="96">
        <v>0</v>
      </c>
      <c r="D578" s="187">
        <v>0</v>
      </c>
      <c r="E578" s="96"/>
      <c r="F578" s="96"/>
      <c r="G578" s="96">
        <f t="shared" ref="G578:U578" si="467">SUM(G579)</f>
        <v>0</v>
      </c>
      <c r="H578" s="96"/>
      <c r="I578" s="96">
        <f t="shared" si="467"/>
        <v>0</v>
      </c>
      <c r="J578" s="96"/>
      <c r="K578" s="96">
        <f t="shared" si="467"/>
        <v>0</v>
      </c>
      <c r="L578" s="96"/>
      <c r="M578" s="96">
        <f t="shared" si="467"/>
        <v>0</v>
      </c>
      <c r="N578" s="96"/>
      <c r="O578" s="96">
        <f t="shared" si="467"/>
        <v>0</v>
      </c>
      <c r="P578" s="99">
        <f t="shared" si="467"/>
        <v>0</v>
      </c>
      <c r="Q578" s="96">
        <f t="shared" si="467"/>
        <v>0</v>
      </c>
      <c r="R578" s="96"/>
      <c r="S578" s="96">
        <f t="shared" si="467"/>
        <v>0</v>
      </c>
      <c r="T578" s="96"/>
      <c r="U578" s="96">
        <f t="shared" si="467"/>
        <v>0</v>
      </c>
    </row>
    <row r="579" spans="1:21">
      <c r="A579" s="74">
        <v>3121</v>
      </c>
      <c r="B579" s="75" t="s">
        <v>14</v>
      </c>
      <c r="C579" s="97">
        <f t="shared" ref="C579" si="468">SUM(O579)</f>
        <v>0</v>
      </c>
      <c r="D579" s="186">
        <f t="shared" ref="D579" si="469">SUM(P579)</f>
        <v>0</v>
      </c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100"/>
      <c r="Q579" s="97"/>
      <c r="R579" s="97"/>
      <c r="S579" s="97"/>
      <c r="T579" s="97"/>
      <c r="U579" s="97"/>
    </row>
    <row r="580" spans="1:21">
      <c r="A580" s="85">
        <v>313</v>
      </c>
      <c r="B580" s="75" t="s">
        <v>15</v>
      </c>
      <c r="C580" s="96"/>
      <c r="D580" s="187"/>
      <c r="E580" s="96"/>
      <c r="F580" s="96"/>
      <c r="G580" s="96">
        <f t="shared" ref="G580" si="470">SUM(G581,G582,)</f>
        <v>0</v>
      </c>
      <c r="H580" s="96"/>
      <c r="I580" s="96">
        <f t="shared" ref="I580" si="471">SUM(I581,I582,)</f>
        <v>0</v>
      </c>
      <c r="J580" s="96"/>
      <c r="K580" s="96">
        <f t="shared" ref="K580" si="472">SUM(K581,K582,)</f>
        <v>0</v>
      </c>
      <c r="L580" s="96"/>
      <c r="M580" s="96">
        <f t="shared" ref="M580" si="473">SUM(M581,M582,)</f>
        <v>0</v>
      </c>
      <c r="N580" s="96"/>
      <c r="O580" s="96">
        <f t="shared" ref="O580" si="474">SUM(O581,O582,)</f>
        <v>0</v>
      </c>
      <c r="P580" s="99">
        <f>SUM(P581,P582,)</f>
        <v>0</v>
      </c>
      <c r="Q580" s="96">
        <f t="shared" ref="Q580" si="475">SUM(Q581,Q582,)</f>
        <v>0</v>
      </c>
      <c r="R580" s="96"/>
      <c r="S580" s="96">
        <f t="shared" ref="S580" si="476">SUM(S581,S582,)</f>
        <v>0</v>
      </c>
      <c r="T580" s="96"/>
      <c r="U580" s="96">
        <f t="shared" ref="U580" si="477">SUM(U581,U582,)</f>
        <v>0</v>
      </c>
    </row>
    <row r="581" spans="1:21" ht="25.5">
      <c r="A581" s="74">
        <v>3131</v>
      </c>
      <c r="B581" s="75" t="s">
        <v>56</v>
      </c>
      <c r="C581" s="97">
        <f t="shared" ref="C581" si="478">SUM(O581)</f>
        <v>0</v>
      </c>
      <c r="D581" s="100">
        <f t="shared" ref="D581" si="479">SUM(P581)</f>
        <v>0</v>
      </c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100"/>
      <c r="Q581" s="97"/>
      <c r="R581" s="97"/>
      <c r="S581" s="97"/>
      <c r="T581" s="97"/>
      <c r="U581" s="97"/>
    </row>
    <row r="582" spans="1:21" ht="25.5">
      <c r="A582" s="74">
        <v>3132</v>
      </c>
      <c r="B582" s="75" t="s">
        <v>57</v>
      </c>
      <c r="C582" s="97"/>
      <c r="D582" s="100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100"/>
      <c r="Q582" s="97"/>
      <c r="R582" s="97"/>
      <c r="S582" s="97"/>
      <c r="T582" s="97"/>
      <c r="U582" s="97"/>
    </row>
    <row r="583" spans="1:21">
      <c r="A583" s="80">
        <v>32</v>
      </c>
      <c r="B583" s="78" t="s">
        <v>16</v>
      </c>
      <c r="C583" s="96">
        <f>SUM(C584,C589,C597,C607,C609)</f>
        <v>8863.6299999999992</v>
      </c>
      <c r="D583" s="99">
        <f>SUM(D584,D589,D597,D607,D609)</f>
        <v>1000</v>
      </c>
      <c r="E583" s="96">
        <f>SUM(E584,E589,E597,E609)</f>
        <v>0</v>
      </c>
      <c r="F583" s="96"/>
      <c r="G583" s="96">
        <f>SUM(G584,G589,G597,G609)</f>
        <v>0</v>
      </c>
      <c r="H583" s="96"/>
      <c r="I583" s="96">
        <f>SUM(I584,I589,I597,I609)</f>
        <v>0</v>
      </c>
      <c r="J583" s="96"/>
      <c r="K583" s="96">
        <f>SUM(K584,K589,K597,K609)</f>
        <v>0</v>
      </c>
      <c r="L583" s="96"/>
      <c r="M583" s="96">
        <f>SUM(M584,M589,M597,M609)</f>
        <v>0</v>
      </c>
      <c r="N583" s="96"/>
      <c r="O583" s="96">
        <f>SUM(O584,O589,O597,O607,O609)</f>
        <v>8864</v>
      </c>
      <c r="P583" s="99">
        <f>SUM(P584,P589,P597,P607,P609)</f>
        <v>1000</v>
      </c>
      <c r="Q583" s="96"/>
      <c r="R583" s="96"/>
      <c r="S583" s="96">
        <f>SUM(S584,S589,S597,S609)</f>
        <v>0</v>
      </c>
      <c r="T583" s="96"/>
      <c r="U583" s="96">
        <f>SUM(U584,U589,U597,U609)</f>
        <v>0</v>
      </c>
    </row>
    <row r="584" spans="1:21" ht="25.5">
      <c r="A584" s="85">
        <v>321</v>
      </c>
      <c r="B584" s="86" t="s">
        <v>17</v>
      </c>
      <c r="C584" s="96">
        <f>SUM(C585,C586,C587,C588)</f>
        <v>0</v>
      </c>
      <c r="D584" s="99">
        <f>SUM(D585,D586,D587,D588)</f>
        <v>1000</v>
      </c>
      <c r="E584" s="96">
        <f t="shared" ref="E584" si="480">SUM(E585,E586,E587,E588)</f>
        <v>0</v>
      </c>
      <c r="F584" s="96"/>
      <c r="G584" s="96">
        <f t="shared" ref="G584" si="481">SUM(G585,G586,G587,G588)</f>
        <v>0</v>
      </c>
      <c r="H584" s="96"/>
      <c r="I584" s="96">
        <f t="shared" ref="I584" si="482">SUM(I585,I586,I587,I588)</f>
        <v>0</v>
      </c>
      <c r="J584" s="96"/>
      <c r="K584" s="96">
        <f t="shared" ref="K584" si="483">SUM(K585,K586,K587,K588)</f>
        <v>0</v>
      </c>
      <c r="L584" s="96"/>
      <c r="M584" s="96">
        <f t="shared" ref="M584" si="484">SUM(M585,M586,M587,M588)</f>
        <v>0</v>
      </c>
      <c r="N584" s="96"/>
      <c r="O584" s="96">
        <f t="shared" ref="O584" si="485">SUM(O585,O586,O587,O588)</f>
        <v>0</v>
      </c>
      <c r="P584" s="99">
        <f>SUM(P585,P586,P587,P588)</f>
        <v>1000</v>
      </c>
      <c r="Q584" s="96">
        <f t="shared" ref="Q584" si="486">SUM(Q585,Q586,Q587,Q588)</f>
        <v>0</v>
      </c>
      <c r="R584" s="96"/>
      <c r="S584" s="96">
        <f t="shared" ref="S584" si="487">SUM(S585,S586,S587,S588)</f>
        <v>0</v>
      </c>
      <c r="T584" s="96"/>
      <c r="U584" s="96">
        <f t="shared" ref="U584" si="488">SUM(U585,U586,U587,U588)</f>
        <v>0</v>
      </c>
    </row>
    <row r="585" spans="1:21">
      <c r="A585" s="74">
        <v>3211</v>
      </c>
      <c r="B585" s="75" t="s">
        <v>58</v>
      </c>
      <c r="C585" s="97">
        <f t="shared" ref="C585" si="489">SUM(O585)</f>
        <v>0</v>
      </c>
      <c r="D585" s="100">
        <v>1000</v>
      </c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100">
        <v>1000</v>
      </c>
      <c r="Q585" s="97"/>
      <c r="R585" s="97"/>
      <c r="S585" s="97"/>
      <c r="T585" s="97"/>
      <c r="U585" s="97"/>
    </row>
    <row r="586" spans="1:21" ht="25.5">
      <c r="A586" s="74">
        <v>3212</v>
      </c>
      <c r="B586" s="75" t="s">
        <v>59</v>
      </c>
      <c r="C586" s="97"/>
      <c r="D586" s="100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100"/>
      <c r="Q586" s="97"/>
      <c r="R586" s="97"/>
      <c r="S586" s="97"/>
      <c r="T586" s="97"/>
      <c r="U586" s="97"/>
    </row>
    <row r="587" spans="1:21">
      <c r="A587" s="74">
        <v>3213</v>
      </c>
      <c r="B587" s="75" t="s">
        <v>60</v>
      </c>
      <c r="C587" s="97">
        <f t="shared" ref="C587:C588" si="490">SUM(O587)</f>
        <v>0</v>
      </c>
      <c r="D587" s="100">
        <f t="shared" ref="D587:D588" si="491">SUM(P587)</f>
        <v>0</v>
      </c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100"/>
      <c r="Q587" s="97"/>
      <c r="R587" s="97"/>
      <c r="S587" s="97"/>
      <c r="T587" s="97"/>
      <c r="U587" s="97"/>
    </row>
    <row r="588" spans="1:21" ht="25.5">
      <c r="A588" s="74">
        <v>3214</v>
      </c>
      <c r="B588" s="75" t="s">
        <v>61</v>
      </c>
      <c r="C588" s="97">
        <f t="shared" si="490"/>
        <v>0</v>
      </c>
      <c r="D588" s="100">
        <f t="shared" si="491"/>
        <v>0</v>
      </c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100"/>
      <c r="Q588" s="97"/>
      <c r="R588" s="97"/>
      <c r="S588" s="97"/>
      <c r="T588" s="97"/>
      <c r="U588" s="97"/>
    </row>
    <row r="589" spans="1:21">
      <c r="A589" s="80">
        <v>322</v>
      </c>
      <c r="B589" s="78" t="s">
        <v>18</v>
      </c>
      <c r="C589" s="96">
        <f>SUM(C590,C591,C592,C593,C594,C595,C596)</f>
        <v>8863.6299999999992</v>
      </c>
      <c r="D589" s="99">
        <f>SUM(D590,D591,D592,D593,D594,D595,D596)</f>
        <v>0</v>
      </c>
      <c r="E589" s="96">
        <f t="shared" ref="E589" si="492">SUM(E590,E591,E592,E593,E594,E595,E596)</f>
        <v>0</v>
      </c>
      <c r="F589" s="96"/>
      <c r="G589" s="96">
        <f t="shared" ref="G589" si="493">SUM(G590,G591,G592,G593,G594,G595,G596)</f>
        <v>0</v>
      </c>
      <c r="H589" s="96"/>
      <c r="I589" s="96">
        <f t="shared" ref="I589" si="494">SUM(I590,I591,I592,I593,I594,I595,I596)</f>
        <v>0</v>
      </c>
      <c r="J589" s="96"/>
      <c r="K589" s="96">
        <f t="shared" ref="K589" si="495">SUM(K590,K591,K592,K593,K594,K595,K596)</f>
        <v>0</v>
      </c>
      <c r="L589" s="96"/>
      <c r="M589" s="96">
        <f t="shared" ref="M589" si="496">SUM(M590,M591,M592,M593,M594,M595,M596)</f>
        <v>0</v>
      </c>
      <c r="N589" s="96"/>
      <c r="O589" s="96">
        <f t="shared" ref="O589" si="497">SUM(O590,O591,O592,O593,O594,O595,O596)</f>
        <v>8864</v>
      </c>
      <c r="P589" s="99">
        <f>SUM(P590,P591,P592,P593,P594,P595,P596)</f>
        <v>0</v>
      </c>
      <c r="Q589" s="96">
        <f t="shared" ref="Q589" si="498">SUM(Q590,Q591,Q592,Q593,Q594,Q595,Q596)</f>
        <v>0</v>
      </c>
      <c r="R589" s="96"/>
      <c r="S589" s="96">
        <f t="shared" ref="S589" si="499">SUM(S590,S591,S592,S593,S594,S595,S596)</f>
        <v>0</v>
      </c>
      <c r="T589" s="96"/>
      <c r="U589" s="96">
        <f t="shared" ref="U589" si="500">SUM(U590,U591,U592,U593,U594,U595,U596)</f>
        <v>0</v>
      </c>
    </row>
    <row r="590" spans="1:21" ht="25.5">
      <c r="A590" s="74">
        <v>3221</v>
      </c>
      <c r="B590" s="75" t="s">
        <v>62</v>
      </c>
      <c r="C590" s="97">
        <f t="shared" ref="C590:C596" si="501">SUM(O590)</f>
        <v>0</v>
      </c>
      <c r="D590" s="100">
        <f t="shared" ref="D590:D596" si="502">SUM(P590)</f>
        <v>0</v>
      </c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100"/>
      <c r="Q590" s="97"/>
      <c r="R590" s="97"/>
      <c r="S590" s="97"/>
      <c r="T590" s="97"/>
      <c r="U590" s="97"/>
    </row>
    <row r="591" spans="1:21">
      <c r="A591" s="74">
        <v>3222</v>
      </c>
      <c r="B591" s="75" t="s">
        <v>63</v>
      </c>
      <c r="C591" s="97">
        <v>8863.6299999999992</v>
      </c>
      <c r="D591" s="100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>
        <v>8864</v>
      </c>
      <c r="P591" s="100"/>
      <c r="Q591" s="97"/>
      <c r="R591" s="97"/>
      <c r="S591" s="97"/>
      <c r="T591" s="97"/>
      <c r="U591" s="97"/>
    </row>
    <row r="592" spans="1:21">
      <c r="A592" s="74">
        <v>3223</v>
      </c>
      <c r="B592" s="75" t="s">
        <v>64</v>
      </c>
      <c r="C592" s="97">
        <f t="shared" si="501"/>
        <v>0</v>
      </c>
      <c r="D592" s="100">
        <f t="shared" si="502"/>
        <v>0</v>
      </c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100"/>
      <c r="Q592" s="97"/>
      <c r="R592" s="97"/>
      <c r="S592" s="97"/>
      <c r="T592" s="97"/>
      <c r="U592" s="97"/>
    </row>
    <row r="593" spans="1:21" ht="25.5">
      <c r="A593" s="74">
        <v>3224</v>
      </c>
      <c r="B593" s="75" t="s">
        <v>65</v>
      </c>
      <c r="C593" s="97">
        <f t="shared" si="501"/>
        <v>0</v>
      </c>
      <c r="D593" s="100">
        <f t="shared" si="502"/>
        <v>0</v>
      </c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100"/>
      <c r="Q593" s="97"/>
      <c r="R593" s="97"/>
      <c r="S593" s="97"/>
      <c r="T593" s="97"/>
      <c r="U593" s="97"/>
    </row>
    <row r="594" spans="1:21">
      <c r="A594" s="74">
        <v>3225</v>
      </c>
      <c r="B594" s="75" t="s">
        <v>66</v>
      </c>
      <c r="C594" s="97">
        <f t="shared" si="501"/>
        <v>0</v>
      </c>
      <c r="D594" s="100">
        <f t="shared" si="502"/>
        <v>0</v>
      </c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100"/>
      <c r="Q594" s="97"/>
      <c r="R594" s="97"/>
      <c r="S594" s="97"/>
      <c r="T594" s="97"/>
      <c r="U594" s="97"/>
    </row>
    <row r="595" spans="1:21" ht="25.5">
      <c r="A595" s="74">
        <v>3226</v>
      </c>
      <c r="B595" s="75" t="s">
        <v>67</v>
      </c>
      <c r="C595" s="97">
        <f t="shared" si="501"/>
        <v>0</v>
      </c>
      <c r="D595" s="100">
        <f t="shared" si="502"/>
        <v>0</v>
      </c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100"/>
      <c r="Q595" s="97"/>
      <c r="R595" s="97"/>
      <c r="S595" s="97"/>
      <c r="T595" s="97"/>
      <c r="U595" s="97"/>
    </row>
    <row r="596" spans="1:21" ht="25.5">
      <c r="A596" s="74">
        <v>3227</v>
      </c>
      <c r="B596" s="75" t="s">
        <v>68</v>
      </c>
      <c r="C596" s="97">
        <f t="shared" si="501"/>
        <v>0</v>
      </c>
      <c r="D596" s="100">
        <f t="shared" si="502"/>
        <v>0</v>
      </c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100"/>
      <c r="Q596" s="97"/>
      <c r="R596" s="97"/>
      <c r="S596" s="97"/>
      <c r="T596" s="97"/>
      <c r="U596" s="97"/>
    </row>
    <row r="597" spans="1:21">
      <c r="A597" s="85">
        <v>323</v>
      </c>
      <c r="B597" s="86" t="s">
        <v>19</v>
      </c>
      <c r="C597" s="96">
        <f>SUM(C598,C599,C600,C601,C602,C603,C604,C605,C606)</f>
        <v>0</v>
      </c>
      <c r="D597" s="99">
        <f>SUM(D598,D599,D600,D601,D602,D603,D604,D605,D606)</f>
        <v>0</v>
      </c>
      <c r="E597" s="96">
        <f t="shared" ref="E597" si="503">SUM(E598,E599,E600,E601,E602,E603,E604,E605,E606)</f>
        <v>0</v>
      </c>
      <c r="F597" s="96"/>
      <c r="G597" s="96">
        <f t="shared" ref="G597" si="504">SUM(G598,G599,G600,G601,G602,G603,G604,G605,G606)</f>
        <v>0</v>
      </c>
      <c r="H597" s="96"/>
      <c r="I597" s="96">
        <f t="shared" ref="I597" si="505">SUM(I598,I599,I600,I601,I602,I603,I604,I605,I606)</f>
        <v>0</v>
      </c>
      <c r="J597" s="96"/>
      <c r="K597" s="96">
        <f t="shared" ref="K597" si="506">SUM(K598,K599,K600,K601,K602,K603,K604,K605,K606)</f>
        <v>0</v>
      </c>
      <c r="L597" s="96"/>
      <c r="M597" s="96">
        <f t="shared" ref="M597" si="507">SUM(M598,M599,M600,M601,M602,M603,M604,M605,M606)</f>
        <v>0</v>
      </c>
      <c r="N597" s="96"/>
      <c r="O597" s="96">
        <f t="shared" ref="O597" si="508">SUM(O598,O599,O600,O601,O602,O603,O604,O605,O606)</f>
        <v>0</v>
      </c>
      <c r="P597" s="99">
        <f>SUM(P598,P599,P600,P601,P602,P603,P604,P605,P606)</f>
        <v>0</v>
      </c>
      <c r="Q597" s="96">
        <f t="shared" ref="Q597" si="509">SUM(Q598,Q599,Q600,Q601,Q602,Q603,Q604,Q605,Q606)</f>
        <v>0</v>
      </c>
      <c r="R597" s="96"/>
      <c r="S597" s="96">
        <f t="shared" ref="S597" si="510">SUM(S598,S599,S600,S601,S602,S603,S604,S605,S606)</f>
        <v>0</v>
      </c>
      <c r="T597" s="96"/>
      <c r="U597" s="96">
        <f t="shared" ref="U597" si="511">SUM(U598,U599,U600,U601,U602,U603,U604,U605,U606)</f>
        <v>0</v>
      </c>
    </row>
    <row r="598" spans="1:21">
      <c r="A598" s="74">
        <v>3231</v>
      </c>
      <c r="B598" s="75" t="s">
        <v>69</v>
      </c>
      <c r="C598" s="97">
        <f t="shared" ref="C598:C606" si="512">SUM(O598)</f>
        <v>0</v>
      </c>
      <c r="D598" s="100">
        <f t="shared" ref="D598:D606" si="513">SUM(P598)</f>
        <v>0</v>
      </c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100"/>
      <c r="Q598" s="97"/>
      <c r="R598" s="97"/>
      <c r="S598" s="97"/>
      <c r="T598" s="97"/>
      <c r="U598" s="97"/>
    </row>
    <row r="599" spans="1:21" ht="25.5">
      <c r="A599" s="74">
        <v>3232</v>
      </c>
      <c r="B599" s="75" t="s">
        <v>70</v>
      </c>
      <c r="C599" s="97">
        <f t="shared" si="512"/>
        <v>0</v>
      </c>
      <c r="D599" s="100">
        <f t="shared" si="513"/>
        <v>0</v>
      </c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100"/>
      <c r="Q599" s="97"/>
      <c r="R599" s="97"/>
      <c r="S599" s="97"/>
      <c r="T599" s="97"/>
      <c r="U599" s="97"/>
    </row>
    <row r="600" spans="1:21">
      <c r="A600" s="74">
        <v>3233</v>
      </c>
      <c r="B600" s="75" t="s">
        <v>71</v>
      </c>
      <c r="C600" s="97">
        <f t="shared" si="512"/>
        <v>0</v>
      </c>
      <c r="D600" s="100">
        <f t="shared" si="513"/>
        <v>0</v>
      </c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100"/>
      <c r="Q600" s="97"/>
      <c r="R600" s="97"/>
      <c r="S600" s="97"/>
      <c r="T600" s="97"/>
      <c r="U600" s="97"/>
    </row>
    <row r="601" spans="1:21">
      <c r="A601" s="74">
        <v>3234</v>
      </c>
      <c r="B601" s="75" t="s">
        <v>72</v>
      </c>
      <c r="C601" s="97">
        <f t="shared" si="512"/>
        <v>0</v>
      </c>
      <c r="D601" s="100">
        <f t="shared" si="513"/>
        <v>0</v>
      </c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100"/>
      <c r="Q601" s="97"/>
      <c r="R601" s="97"/>
      <c r="S601" s="97"/>
      <c r="T601" s="97"/>
      <c r="U601" s="97"/>
    </row>
    <row r="602" spans="1:21">
      <c r="A602" s="74">
        <v>3235</v>
      </c>
      <c r="B602" s="75" t="s">
        <v>73</v>
      </c>
      <c r="C602" s="97">
        <f t="shared" si="512"/>
        <v>0</v>
      </c>
      <c r="D602" s="100">
        <f t="shared" si="513"/>
        <v>0</v>
      </c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100"/>
      <c r="Q602" s="97"/>
      <c r="R602" s="97"/>
      <c r="S602" s="97"/>
      <c r="T602" s="97"/>
      <c r="U602" s="97"/>
    </row>
    <row r="603" spans="1:21">
      <c r="A603" s="74">
        <v>3236</v>
      </c>
      <c r="B603" s="75" t="s">
        <v>74</v>
      </c>
      <c r="C603" s="97">
        <f t="shared" si="512"/>
        <v>0</v>
      </c>
      <c r="D603" s="100">
        <f t="shared" si="513"/>
        <v>0</v>
      </c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100"/>
      <c r="Q603" s="97"/>
      <c r="R603" s="97"/>
      <c r="S603" s="97"/>
      <c r="T603" s="97"/>
      <c r="U603" s="97"/>
    </row>
    <row r="604" spans="1:21">
      <c r="A604" s="74">
        <v>3237</v>
      </c>
      <c r="B604" s="75" t="s">
        <v>75</v>
      </c>
      <c r="C604" s="97">
        <f t="shared" si="512"/>
        <v>0</v>
      </c>
      <c r="D604" s="100">
        <f t="shared" si="513"/>
        <v>0</v>
      </c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100"/>
      <c r="Q604" s="97"/>
      <c r="R604" s="97"/>
      <c r="S604" s="97"/>
      <c r="T604" s="97"/>
      <c r="U604" s="97"/>
    </row>
    <row r="605" spans="1:21">
      <c r="A605" s="74">
        <v>3238</v>
      </c>
      <c r="B605" s="75" t="s">
        <v>76</v>
      </c>
      <c r="C605" s="97">
        <f t="shared" si="512"/>
        <v>0</v>
      </c>
      <c r="D605" s="100">
        <f t="shared" si="513"/>
        <v>0</v>
      </c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100"/>
      <c r="Q605" s="97"/>
      <c r="R605" s="97"/>
      <c r="S605" s="97"/>
      <c r="T605" s="97"/>
      <c r="U605" s="97"/>
    </row>
    <row r="606" spans="1:21">
      <c r="A606" s="74">
        <v>3239</v>
      </c>
      <c r="B606" s="75" t="s">
        <v>77</v>
      </c>
      <c r="C606" s="97">
        <f t="shared" si="512"/>
        <v>0</v>
      </c>
      <c r="D606" s="100">
        <f t="shared" si="513"/>
        <v>0</v>
      </c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100"/>
      <c r="Q606" s="97"/>
      <c r="R606" s="97"/>
      <c r="S606" s="97"/>
      <c r="T606" s="97"/>
      <c r="U606" s="97"/>
    </row>
    <row r="607" spans="1:21" ht="25.5">
      <c r="A607" s="80">
        <v>324</v>
      </c>
      <c r="B607" s="78" t="s">
        <v>102</v>
      </c>
      <c r="C607" s="96">
        <f>SUM(C608)</f>
        <v>0</v>
      </c>
      <c r="D607" s="99">
        <f>SUM(D608)</f>
        <v>0</v>
      </c>
      <c r="E607" s="96">
        <f t="shared" ref="E607" si="514">SUM(E608,E609,E610,E611,E612,E613,E614,E615,E616)</f>
        <v>0</v>
      </c>
      <c r="F607" s="96"/>
      <c r="G607" s="96">
        <f t="shared" ref="G607" si="515">SUM(G608,G609,G610,G611,G612,G613,G614,G615,G616)</f>
        <v>0</v>
      </c>
      <c r="H607" s="96"/>
      <c r="I607" s="96">
        <f t="shared" ref="I607" si="516">SUM(I608,I609,I610,I611,I612,I613,I614,I615,I616)</f>
        <v>0</v>
      </c>
      <c r="J607" s="96"/>
      <c r="K607" s="96">
        <f t="shared" ref="K607" si="517">SUM(K608,K609,K610,K611,K612,K613,K614,K615,K616)</f>
        <v>0</v>
      </c>
      <c r="L607" s="96"/>
      <c r="M607" s="96">
        <f t="shared" ref="M607" si="518">SUM(M608,M609,M610,M611,M612,M613,M614,M615,M616)</f>
        <v>0</v>
      </c>
      <c r="N607" s="96"/>
      <c r="O607" s="96">
        <f t="shared" ref="O607" si="519">SUM(O608,O609,O610,O611,O612,O613,O614,O615,O616)</f>
        <v>0</v>
      </c>
      <c r="P607" s="99">
        <v>0</v>
      </c>
      <c r="Q607" s="96"/>
      <c r="R607" s="96"/>
      <c r="S607" s="96">
        <f t="shared" ref="S607" si="520">SUM(S608,S609,S610,S611,S612,S613,S614,S615,S616)</f>
        <v>0</v>
      </c>
      <c r="T607" s="96"/>
      <c r="U607" s="96">
        <f t="shared" ref="U607" si="521">SUM(U608,U609,U610,U611,U612,U613,U614,U615,U616)</f>
        <v>0</v>
      </c>
    </row>
    <row r="608" spans="1:21" ht="25.5">
      <c r="A608" s="74">
        <v>3241</v>
      </c>
      <c r="B608" s="75" t="s">
        <v>102</v>
      </c>
      <c r="C608" s="97">
        <f t="shared" ref="C608" si="522">SUM(O608)</f>
        <v>0</v>
      </c>
      <c r="D608" s="100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100"/>
      <c r="Q608" s="97"/>
      <c r="R608" s="97"/>
      <c r="S608" s="97"/>
      <c r="T608" s="97"/>
      <c r="U608" s="97"/>
    </row>
    <row r="609" spans="1:21">
      <c r="A609" s="80">
        <v>329</v>
      </c>
      <c r="B609" s="78" t="s">
        <v>87</v>
      </c>
      <c r="C609" s="96">
        <f t="shared" ref="C609" si="523">SUM(C610,C611,C612,C613,)</f>
        <v>0</v>
      </c>
      <c r="D609" s="99">
        <f>SUM(D610,D611,D612,D613,)</f>
        <v>0</v>
      </c>
      <c r="E609" s="96">
        <f t="shared" ref="E609" si="524">SUM(E610,E611,E612,E613,)</f>
        <v>0</v>
      </c>
      <c r="F609" s="96"/>
      <c r="G609" s="96">
        <f t="shared" ref="G609" si="525">SUM(G610,G611,G612,G613,)</f>
        <v>0</v>
      </c>
      <c r="H609" s="96"/>
      <c r="I609" s="96">
        <f t="shared" ref="I609" si="526">SUM(I610,I611,I612,I613,)</f>
        <v>0</v>
      </c>
      <c r="J609" s="96"/>
      <c r="K609" s="96">
        <f t="shared" ref="K609" si="527">SUM(K610,K611,K612,K613,)</f>
        <v>0</v>
      </c>
      <c r="L609" s="96"/>
      <c r="M609" s="96">
        <f t="shared" ref="M609" si="528">SUM(M610,M611,M612,M613,)</f>
        <v>0</v>
      </c>
      <c r="N609" s="96"/>
      <c r="O609" s="96">
        <f t="shared" ref="O609" si="529">SUM(O610,O611,O612,O613,)</f>
        <v>0</v>
      </c>
      <c r="P609" s="99">
        <f>SUM(P610,P611,P612,P613,)</f>
        <v>0</v>
      </c>
      <c r="Q609" s="96">
        <f t="shared" ref="Q609" si="530">SUM(Q610,Q611,Q612,Q613,)</f>
        <v>0</v>
      </c>
      <c r="R609" s="96"/>
      <c r="S609" s="96">
        <f t="shared" ref="S609" si="531">SUM(S610,S611,S612,S613,)</f>
        <v>0</v>
      </c>
      <c r="T609" s="96"/>
      <c r="U609" s="96">
        <f t="shared" ref="U609" si="532">SUM(U610,U611,U612,U613,)</f>
        <v>0</v>
      </c>
    </row>
    <row r="610" spans="1:21">
      <c r="A610" s="74">
        <v>3293</v>
      </c>
      <c r="B610" s="75" t="s">
        <v>88</v>
      </c>
      <c r="C610" s="97">
        <f t="shared" ref="C610:C613" si="533">SUM(O610)</f>
        <v>0</v>
      </c>
      <c r="D610" s="100">
        <f t="shared" ref="D610:D613" si="534">SUM(P610)</f>
        <v>0</v>
      </c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100"/>
      <c r="Q610" s="97"/>
      <c r="R610" s="97"/>
      <c r="S610" s="97"/>
      <c r="T610" s="97"/>
      <c r="U610" s="97"/>
    </row>
    <row r="611" spans="1:21">
      <c r="A611" s="74">
        <v>3294</v>
      </c>
      <c r="B611" s="75" t="s">
        <v>89</v>
      </c>
      <c r="C611" s="97">
        <f t="shared" si="533"/>
        <v>0</v>
      </c>
      <c r="D611" s="100">
        <f t="shared" si="534"/>
        <v>0</v>
      </c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100"/>
      <c r="Q611" s="97"/>
      <c r="R611" s="97"/>
      <c r="S611" s="97"/>
      <c r="T611" s="97"/>
      <c r="U611" s="97"/>
    </row>
    <row r="612" spans="1:21">
      <c r="A612" s="74">
        <v>3295</v>
      </c>
      <c r="B612" s="75" t="s">
        <v>90</v>
      </c>
      <c r="C612" s="97">
        <f t="shared" si="533"/>
        <v>0</v>
      </c>
      <c r="D612" s="100">
        <f t="shared" si="534"/>
        <v>0</v>
      </c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100"/>
      <c r="Q612" s="97"/>
      <c r="R612" s="97"/>
      <c r="S612" s="97"/>
      <c r="T612" s="97"/>
      <c r="U612" s="97"/>
    </row>
    <row r="613" spans="1:21">
      <c r="A613" s="74">
        <v>3299</v>
      </c>
      <c r="B613" s="75" t="s">
        <v>86</v>
      </c>
      <c r="C613" s="97">
        <f t="shared" si="533"/>
        <v>0</v>
      </c>
      <c r="D613" s="100">
        <f t="shared" si="534"/>
        <v>0</v>
      </c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100"/>
      <c r="Q613" s="97"/>
      <c r="R613" s="97"/>
      <c r="S613" s="97"/>
      <c r="T613" s="97"/>
      <c r="U613" s="97"/>
    </row>
    <row r="614" spans="1:21">
      <c r="A614" s="80">
        <v>34</v>
      </c>
      <c r="B614" s="78" t="s">
        <v>20</v>
      </c>
      <c r="C614" s="96">
        <f>SUM(C615)</f>
        <v>0</v>
      </c>
      <c r="D614" s="99">
        <f>SUM(D615)</f>
        <v>0</v>
      </c>
      <c r="E614" s="96">
        <f t="shared" ref="E614:U614" si="535">SUM(E615)</f>
        <v>0</v>
      </c>
      <c r="F614" s="96"/>
      <c r="G614" s="96">
        <f t="shared" si="535"/>
        <v>0</v>
      </c>
      <c r="H614" s="96"/>
      <c r="I614" s="96">
        <f t="shared" si="535"/>
        <v>0</v>
      </c>
      <c r="J614" s="96"/>
      <c r="K614" s="96">
        <f t="shared" si="535"/>
        <v>0</v>
      </c>
      <c r="L614" s="96"/>
      <c r="M614" s="96">
        <f t="shared" si="535"/>
        <v>0</v>
      </c>
      <c r="N614" s="96"/>
      <c r="O614" s="96">
        <f t="shared" si="535"/>
        <v>0</v>
      </c>
      <c r="P614" s="99">
        <f t="shared" si="535"/>
        <v>0</v>
      </c>
      <c r="Q614" s="96">
        <f t="shared" si="535"/>
        <v>0</v>
      </c>
      <c r="R614" s="96"/>
      <c r="S614" s="96">
        <f t="shared" si="535"/>
        <v>0</v>
      </c>
      <c r="T614" s="96"/>
      <c r="U614" s="96">
        <f t="shared" si="535"/>
        <v>0</v>
      </c>
    </row>
    <row r="615" spans="1:21">
      <c r="A615" s="85">
        <v>343</v>
      </c>
      <c r="B615" s="86" t="s">
        <v>21</v>
      </c>
      <c r="C615" s="98">
        <f>SUM(C616,C617,C618,C619)</f>
        <v>0</v>
      </c>
      <c r="D615" s="177">
        <f>SUM(D616,D617,D618,D619)</f>
        <v>0</v>
      </c>
      <c r="E615" s="98">
        <f t="shared" ref="E615" si="536">SUM(E616,E617,E618,E619)</f>
        <v>0</v>
      </c>
      <c r="F615" s="98"/>
      <c r="G615" s="98">
        <f t="shared" ref="G615" si="537">SUM(G616,G617,G618,G619)</f>
        <v>0</v>
      </c>
      <c r="H615" s="98"/>
      <c r="I615" s="98">
        <f t="shared" ref="I615" si="538">SUM(I616,I617,I618,I619)</f>
        <v>0</v>
      </c>
      <c r="J615" s="98"/>
      <c r="K615" s="98">
        <f t="shared" ref="K615" si="539">SUM(K616,K617,K618,K619)</f>
        <v>0</v>
      </c>
      <c r="L615" s="98"/>
      <c r="M615" s="98">
        <f t="shared" ref="M615" si="540">SUM(M616,M617,M618,M619)</f>
        <v>0</v>
      </c>
      <c r="N615" s="98"/>
      <c r="O615" s="98">
        <f t="shared" ref="O615" si="541">SUM(O616,O617,O618,O619)</f>
        <v>0</v>
      </c>
      <c r="P615" s="177">
        <f>SUM(P616,P617,P618,P619)</f>
        <v>0</v>
      </c>
      <c r="Q615" s="98">
        <f t="shared" ref="Q615" si="542">SUM(Q616,Q617,Q618,Q619)</f>
        <v>0</v>
      </c>
      <c r="R615" s="98"/>
      <c r="S615" s="98">
        <f t="shared" ref="S615" si="543">SUM(S616,S617,S618,S619)</f>
        <v>0</v>
      </c>
      <c r="T615" s="98"/>
      <c r="U615" s="98">
        <f t="shared" ref="U615" si="544">SUM(U616,U617,U618,U619)</f>
        <v>0</v>
      </c>
    </row>
    <row r="616" spans="1:21" ht="25.5">
      <c r="A616" s="74">
        <v>3431</v>
      </c>
      <c r="B616" s="75" t="s">
        <v>78</v>
      </c>
      <c r="C616" s="97">
        <f t="shared" ref="C616:C619" si="545">SUM(O616)</f>
        <v>0</v>
      </c>
      <c r="D616" s="100">
        <f t="shared" ref="D616:D619" si="546">SUM(P616)</f>
        <v>0</v>
      </c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100"/>
      <c r="Q616" s="97"/>
      <c r="R616" s="97"/>
      <c r="S616" s="97"/>
      <c r="T616" s="97"/>
      <c r="U616" s="97"/>
    </row>
    <row r="617" spans="1:21" ht="25.5">
      <c r="A617" s="74">
        <v>3432</v>
      </c>
      <c r="B617" s="75" t="s">
        <v>79</v>
      </c>
      <c r="C617" s="97">
        <f t="shared" si="545"/>
        <v>0</v>
      </c>
      <c r="D617" s="100">
        <f t="shared" si="546"/>
        <v>0</v>
      </c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100"/>
      <c r="Q617" s="97"/>
      <c r="R617" s="97"/>
      <c r="S617" s="97"/>
      <c r="T617" s="97"/>
      <c r="U617" s="97"/>
    </row>
    <row r="618" spans="1:21">
      <c r="A618" s="74">
        <v>3433</v>
      </c>
      <c r="B618" s="75" t="s">
        <v>80</v>
      </c>
      <c r="C618" s="97">
        <f t="shared" si="545"/>
        <v>0</v>
      </c>
      <c r="D618" s="100">
        <f t="shared" si="546"/>
        <v>0</v>
      </c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100"/>
      <c r="Q618" s="97"/>
      <c r="R618" s="97"/>
      <c r="S618" s="97"/>
      <c r="T618" s="97"/>
      <c r="U618" s="97"/>
    </row>
    <row r="619" spans="1:21" ht="25.5">
      <c r="A619" s="74">
        <v>3434</v>
      </c>
      <c r="B619" s="75" t="s">
        <v>81</v>
      </c>
      <c r="C619" s="97">
        <f t="shared" si="545"/>
        <v>0</v>
      </c>
      <c r="D619" s="100">
        <f t="shared" si="546"/>
        <v>0</v>
      </c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100"/>
      <c r="Q619" s="97"/>
      <c r="R619" s="97"/>
      <c r="S619" s="97"/>
      <c r="T619" s="97"/>
      <c r="U619" s="97"/>
    </row>
    <row r="620" spans="1:21" ht="25.5">
      <c r="A620" s="80">
        <v>4</v>
      </c>
      <c r="B620" s="78" t="s">
        <v>22</v>
      </c>
      <c r="C620" s="96">
        <f>SUM(C621)</f>
        <v>0</v>
      </c>
      <c r="D620" s="99">
        <f>SUM(D621)</f>
        <v>0</v>
      </c>
      <c r="E620" s="96">
        <f t="shared" ref="E620:U620" si="547">SUM(E621)</f>
        <v>0</v>
      </c>
      <c r="F620" s="96"/>
      <c r="G620" s="96">
        <f t="shared" si="547"/>
        <v>0</v>
      </c>
      <c r="H620" s="96"/>
      <c r="I620" s="96">
        <f t="shared" si="547"/>
        <v>0</v>
      </c>
      <c r="J620" s="96"/>
      <c r="K620" s="96">
        <f t="shared" si="547"/>
        <v>0</v>
      </c>
      <c r="L620" s="96"/>
      <c r="M620" s="96">
        <f t="shared" si="547"/>
        <v>0</v>
      </c>
      <c r="N620" s="96"/>
      <c r="O620" s="96">
        <f t="shared" si="547"/>
        <v>0</v>
      </c>
      <c r="P620" s="99">
        <f t="shared" si="547"/>
        <v>0</v>
      </c>
      <c r="Q620" s="96">
        <f t="shared" si="547"/>
        <v>0</v>
      </c>
      <c r="R620" s="96"/>
      <c r="S620" s="96">
        <f t="shared" si="547"/>
        <v>0</v>
      </c>
      <c r="T620" s="96"/>
      <c r="U620" s="96">
        <f t="shared" si="547"/>
        <v>0</v>
      </c>
    </row>
    <row r="621" spans="1:21" ht="38.25">
      <c r="A621" s="80">
        <v>42</v>
      </c>
      <c r="B621" s="78" t="s">
        <v>39</v>
      </c>
      <c r="C621" s="98">
        <f t="shared" ref="C621" si="548">SUM(C622,C627,C630)</f>
        <v>0</v>
      </c>
      <c r="D621" s="177">
        <f>SUM(D622,D627,D630)</f>
        <v>0</v>
      </c>
      <c r="E621" s="98">
        <f t="shared" ref="E621" si="549">SUM(E622,E627,E630)</f>
        <v>0</v>
      </c>
      <c r="F621" s="98"/>
      <c r="G621" s="98">
        <f t="shared" ref="G621" si="550">SUM(G622,G627,G630)</f>
        <v>0</v>
      </c>
      <c r="H621" s="98"/>
      <c r="I621" s="98">
        <f t="shared" ref="I621" si="551">SUM(I622,I627,I630)</f>
        <v>0</v>
      </c>
      <c r="J621" s="98"/>
      <c r="K621" s="98">
        <f t="shared" ref="K621" si="552">SUM(K622,K627,K630)</f>
        <v>0</v>
      </c>
      <c r="L621" s="98"/>
      <c r="M621" s="98">
        <f t="shared" ref="M621" si="553">SUM(M622,M627,M630)</f>
        <v>0</v>
      </c>
      <c r="N621" s="98"/>
      <c r="O621" s="98">
        <f t="shared" ref="O621" si="554">SUM(O622,O627,O630)</f>
        <v>0</v>
      </c>
      <c r="P621" s="177">
        <f>SUM(P622,P627,P630)</f>
        <v>0</v>
      </c>
      <c r="Q621" s="98">
        <f t="shared" ref="Q621" si="555">SUM(Q622,Q627,Q630)</f>
        <v>0</v>
      </c>
      <c r="R621" s="98"/>
      <c r="S621" s="98">
        <f t="shared" ref="S621" si="556">SUM(S622,S627,S630)</f>
        <v>0</v>
      </c>
      <c r="T621" s="98"/>
      <c r="U621" s="98">
        <f t="shared" ref="U621" si="557">SUM(U622,U627,U630)</f>
        <v>0</v>
      </c>
    </row>
    <row r="622" spans="1:21">
      <c r="A622" s="85">
        <v>421</v>
      </c>
      <c r="B622" s="86" t="s">
        <v>33</v>
      </c>
      <c r="C622" s="98">
        <f>SUM(C623:C626)</f>
        <v>0</v>
      </c>
      <c r="D622" s="177">
        <f>SUM(D623:D626)</f>
        <v>0</v>
      </c>
      <c r="E622" s="98">
        <f t="shared" ref="E622" si="558">SUM(E623:E626)</f>
        <v>0</v>
      </c>
      <c r="F622" s="98"/>
      <c r="G622" s="98">
        <f t="shared" ref="G622" si="559">SUM(G623:G626)</f>
        <v>0</v>
      </c>
      <c r="H622" s="98"/>
      <c r="I622" s="98">
        <f t="shared" ref="I622" si="560">SUM(I623:I626)</f>
        <v>0</v>
      </c>
      <c r="J622" s="98"/>
      <c r="K622" s="98">
        <f t="shared" ref="K622" si="561">SUM(K623:K626)</f>
        <v>0</v>
      </c>
      <c r="L622" s="98"/>
      <c r="M622" s="98">
        <f t="shared" ref="M622" si="562">SUM(M623:M626)</f>
        <v>0</v>
      </c>
      <c r="N622" s="98"/>
      <c r="O622" s="98">
        <f t="shared" ref="O622" si="563">SUM(O623:O626)</f>
        <v>0</v>
      </c>
      <c r="P622" s="177">
        <f>SUM(P623:P626)</f>
        <v>0</v>
      </c>
      <c r="Q622" s="98">
        <f t="shared" ref="Q622" si="564">SUM(Q623:Q626)</f>
        <v>0</v>
      </c>
      <c r="R622" s="98"/>
      <c r="S622" s="98">
        <f t="shared" ref="S622" si="565">SUM(S623:S626)</f>
        <v>0</v>
      </c>
      <c r="T622" s="98"/>
      <c r="U622" s="98">
        <f t="shared" ref="U622" si="566">SUM(U623:U626)</f>
        <v>0</v>
      </c>
    </row>
    <row r="623" spans="1:21">
      <c r="A623" s="74">
        <v>4211</v>
      </c>
      <c r="B623" s="75" t="s">
        <v>82</v>
      </c>
      <c r="C623" s="97">
        <f t="shared" ref="C623:C626" si="567">SUM(O623)</f>
        <v>0</v>
      </c>
      <c r="D623" s="100">
        <f t="shared" ref="D623:D626" si="568">SUM(P623)</f>
        <v>0</v>
      </c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100"/>
      <c r="Q623" s="97"/>
      <c r="R623" s="97"/>
      <c r="S623" s="97"/>
      <c r="T623" s="97"/>
      <c r="U623" s="97"/>
    </row>
    <row r="624" spans="1:21">
      <c r="A624" s="74">
        <v>4212</v>
      </c>
      <c r="B624" s="75" t="s">
        <v>83</v>
      </c>
      <c r="C624" s="97">
        <f t="shared" si="567"/>
        <v>0</v>
      </c>
      <c r="D624" s="100">
        <f t="shared" si="568"/>
        <v>0</v>
      </c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100"/>
      <c r="Q624" s="97"/>
      <c r="R624" s="97"/>
      <c r="S624" s="97"/>
      <c r="T624" s="97"/>
      <c r="U624" s="97"/>
    </row>
    <row r="625" spans="1:24" ht="25.5">
      <c r="A625" s="74">
        <v>4213</v>
      </c>
      <c r="B625" s="75" t="s">
        <v>84</v>
      </c>
      <c r="C625" s="97">
        <f t="shared" si="567"/>
        <v>0</v>
      </c>
      <c r="D625" s="100">
        <f t="shared" si="568"/>
        <v>0</v>
      </c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100"/>
      <c r="Q625" s="97"/>
      <c r="R625" s="97"/>
      <c r="S625" s="97"/>
      <c r="T625" s="97"/>
      <c r="U625" s="97"/>
    </row>
    <row r="626" spans="1:24">
      <c r="A626" s="74">
        <v>4214</v>
      </c>
      <c r="B626" s="75" t="s">
        <v>85</v>
      </c>
      <c r="C626" s="97">
        <f t="shared" si="567"/>
        <v>0</v>
      </c>
      <c r="D626" s="100">
        <f t="shared" si="568"/>
        <v>0</v>
      </c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100"/>
      <c r="Q626" s="97"/>
      <c r="R626" s="97"/>
      <c r="S626" s="97"/>
      <c r="T626" s="97"/>
      <c r="U626" s="97"/>
    </row>
    <row r="627" spans="1:24">
      <c r="A627" s="80">
        <v>422</v>
      </c>
      <c r="B627" s="78" t="s">
        <v>91</v>
      </c>
      <c r="C627" s="98">
        <f t="shared" ref="C627" si="569">SUM(C628:C629)</f>
        <v>0</v>
      </c>
      <c r="D627" s="177">
        <f>SUM(D628:D629)</f>
        <v>0</v>
      </c>
      <c r="E627" s="98">
        <f t="shared" ref="E627" si="570">SUM(E628:E629)</f>
        <v>0</v>
      </c>
      <c r="F627" s="98"/>
      <c r="G627" s="98">
        <f t="shared" ref="G627" si="571">SUM(G628:G629)</f>
        <v>0</v>
      </c>
      <c r="H627" s="98"/>
      <c r="I627" s="98">
        <f t="shared" ref="I627" si="572">SUM(I628:I629)</f>
        <v>0</v>
      </c>
      <c r="J627" s="98"/>
      <c r="K627" s="98">
        <f t="shared" ref="K627" si="573">SUM(K628:K629)</f>
        <v>0</v>
      </c>
      <c r="L627" s="98"/>
      <c r="M627" s="98">
        <f t="shared" ref="M627" si="574">SUM(M628:M629)</f>
        <v>0</v>
      </c>
      <c r="N627" s="98"/>
      <c r="O627" s="98">
        <f t="shared" ref="O627" si="575">SUM(O628:O629)</f>
        <v>0</v>
      </c>
      <c r="P627" s="177">
        <f>SUM(P628:P629)</f>
        <v>0</v>
      </c>
      <c r="Q627" s="98">
        <f t="shared" ref="Q627" si="576">SUM(Q628:Q629)</f>
        <v>0</v>
      </c>
      <c r="R627" s="98"/>
      <c r="S627" s="98">
        <f t="shared" ref="S627" si="577">SUM(S628:S629)</f>
        <v>0</v>
      </c>
      <c r="T627" s="98"/>
      <c r="U627" s="98">
        <f t="shared" ref="U627" si="578">SUM(U628:U629)</f>
        <v>0</v>
      </c>
    </row>
    <row r="628" spans="1:24">
      <c r="A628" s="90">
        <v>4221</v>
      </c>
      <c r="B628" s="75" t="s">
        <v>93</v>
      </c>
      <c r="C628" s="97">
        <f>SUM(O628)</f>
        <v>0</v>
      </c>
      <c r="D628" s="100">
        <f>SUM(P628)</f>
        <v>0</v>
      </c>
      <c r="E628" s="96"/>
      <c r="F628" s="96"/>
      <c r="G628" s="96"/>
      <c r="H628" s="96"/>
      <c r="I628" s="96"/>
      <c r="J628" s="96"/>
      <c r="K628" s="96"/>
      <c r="L628" s="96"/>
      <c r="M628" s="96"/>
      <c r="N628" s="96"/>
      <c r="O628" s="96"/>
      <c r="P628" s="99"/>
      <c r="Q628" s="96"/>
      <c r="R628" s="96"/>
      <c r="S628" s="96"/>
      <c r="T628" s="96"/>
      <c r="U628" s="96"/>
    </row>
    <row r="629" spans="1:24">
      <c r="A629" s="74">
        <v>4226</v>
      </c>
      <c r="B629" s="75" t="s">
        <v>94</v>
      </c>
      <c r="C629" s="97">
        <f>SUM(O629)</f>
        <v>0</v>
      </c>
      <c r="D629" s="100">
        <f>SUM(P629)</f>
        <v>0</v>
      </c>
      <c r="E629" s="96"/>
      <c r="F629" s="96"/>
      <c r="G629" s="96"/>
      <c r="H629" s="96"/>
      <c r="I629" s="96"/>
      <c r="J629" s="96"/>
      <c r="K629" s="96"/>
      <c r="L629" s="96"/>
      <c r="M629" s="96"/>
      <c r="N629" s="96"/>
      <c r="O629" s="96"/>
      <c r="P629" s="99"/>
      <c r="Q629" s="96"/>
      <c r="R629" s="96"/>
      <c r="S629" s="96"/>
      <c r="T629" s="96"/>
      <c r="U629" s="96"/>
    </row>
    <row r="630" spans="1:24" ht="25.5">
      <c r="A630" s="80">
        <v>424</v>
      </c>
      <c r="B630" s="78" t="s">
        <v>92</v>
      </c>
      <c r="C630" s="96">
        <f t="shared" ref="C630:U630" si="579">C631</f>
        <v>0</v>
      </c>
      <c r="D630" s="99">
        <f t="shared" si="579"/>
        <v>0</v>
      </c>
      <c r="E630" s="96">
        <f t="shared" si="579"/>
        <v>0</v>
      </c>
      <c r="F630" s="96"/>
      <c r="G630" s="96">
        <f t="shared" si="579"/>
        <v>0</v>
      </c>
      <c r="H630" s="96"/>
      <c r="I630" s="96">
        <f t="shared" si="579"/>
        <v>0</v>
      </c>
      <c r="J630" s="96"/>
      <c r="K630" s="96">
        <f t="shared" si="579"/>
        <v>0</v>
      </c>
      <c r="L630" s="96"/>
      <c r="M630" s="96">
        <f t="shared" si="579"/>
        <v>0</v>
      </c>
      <c r="N630" s="96"/>
      <c r="O630" s="96">
        <f t="shared" si="579"/>
        <v>0</v>
      </c>
      <c r="P630" s="99">
        <f t="shared" si="579"/>
        <v>0</v>
      </c>
      <c r="Q630" s="96">
        <f t="shared" si="579"/>
        <v>0</v>
      </c>
      <c r="R630" s="96"/>
      <c r="S630" s="96">
        <f t="shared" si="579"/>
        <v>0</v>
      </c>
      <c r="T630" s="96"/>
      <c r="U630" s="96">
        <f t="shared" si="579"/>
        <v>0</v>
      </c>
    </row>
    <row r="631" spans="1:24">
      <c r="A631" s="88">
        <v>4241</v>
      </c>
      <c r="B631" s="89" t="s">
        <v>95</v>
      </c>
      <c r="C631" s="97">
        <f>SUM(O631)</f>
        <v>0</v>
      </c>
      <c r="D631" s="100">
        <f>SUM(P631)</f>
        <v>0</v>
      </c>
      <c r="E631" s="96"/>
      <c r="F631" s="96"/>
      <c r="G631" s="96"/>
      <c r="H631" s="96"/>
      <c r="I631" s="96"/>
      <c r="J631" s="96"/>
      <c r="K631" s="96"/>
      <c r="L631" s="96"/>
      <c r="M631" s="96"/>
      <c r="N631" s="96"/>
      <c r="O631" s="96"/>
      <c r="P631" s="99"/>
      <c r="Q631" s="96"/>
      <c r="R631" s="96"/>
      <c r="S631" s="96"/>
      <c r="T631" s="96"/>
      <c r="U631" s="96"/>
    </row>
    <row r="632" spans="1:24">
      <c r="A632" s="88"/>
      <c r="B632" s="75" t="s">
        <v>96</v>
      </c>
      <c r="C632" s="96">
        <f t="shared" ref="C632" si="580">SUM(C571,C620)</f>
        <v>8863.6299999999992</v>
      </c>
      <c r="D632" s="99">
        <v>1000</v>
      </c>
      <c r="E632" s="97">
        <f t="shared" ref="E632" si="581">SUM(E571,E620)</f>
        <v>0</v>
      </c>
      <c r="F632" s="97"/>
      <c r="G632" s="97">
        <f t="shared" ref="G632" si="582">SUM(G571,G620)</f>
        <v>0</v>
      </c>
      <c r="H632" s="97"/>
      <c r="I632" s="97">
        <f t="shared" ref="I632" si="583">SUM(I571,I620)</f>
        <v>0</v>
      </c>
      <c r="J632" s="97"/>
      <c r="K632" s="97">
        <f t="shared" ref="K632" si="584">SUM(K571,K620)</f>
        <v>0</v>
      </c>
      <c r="L632" s="97"/>
      <c r="M632" s="97">
        <f t="shared" ref="M632" si="585">SUM(M571,M620)</f>
        <v>0</v>
      </c>
      <c r="N632" s="97"/>
      <c r="O632" s="96">
        <f t="shared" ref="O632" si="586">SUM(O571,O620)</f>
        <v>8863.6299999999992</v>
      </c>
      <c r="P632" s="99">
        <v>1000</v>
      </c>
      <c r="Q632" s="97"/>
      <c r="R632" s="97"/>
      <c r="S632" s="97">
        <f t="shared" ref="S632" si="587">SUM(S571,S620)</f>
        <v>0</v>
      </c>
      <c r="T632" s="97"/>
      <c r="U632" s="97">
        <f t="shared" ref="U632" si="588">SUM(U571,U620)</f>
        <v>0</v>
      </c>
    </row>
    <row r="633" spans="1:24">
      <c r="A633" s="93" t="s">
        <v>51</v>
      </c>
      <c r="B633" s="190" t="s">
        <v>38</v>
      </c>
      <c r="C633" s="99" t="s">
        <v>124</v>
      </c>
      <c r="D633" s="99"/>
      <c r="E633" s="99"/>
      <c r="F633" s="99"/>
      <c r="G633" s="99"/>
      <c r="H633" s="99"/>
      <c r="I633" s="99"/>
      <c r="J633" s="99"/>
      <c r="K633" s="100"/>
      <c r="L633" s="100"/>
      <c r="M633" s="100"/>
      <c r="N633" s="100"/>
      <c r="O633" s="100"/>
      <c r="P633" s="100"/>
      <c r="Q633" s="100"/>
      <c r="R633" s="100"/>
      <c r="S633" s="100"/>
      <c r="T633" s="100"/>
      <c r="U633" s="100"/>
      <c r="V633" s="100"/>
      <c r="W633" s="100"/>
      <c r="X633" s="1"/>
    </row>
    <row r="634" spans="1:24">
      <c r="A634" s="80">
        <v>3</v>
      </c>
      <c r="B634" s="78" t="s">
        <v>34</v>
      </c>
      <c r="C634" s="96">
        <f>SUM(C635,C646,C677)</f>
        <v>0</v>
      </c>
      <c r="D634" s="96">
        <f>SUM(F634)</f>
        <v>448</v>
      </c>
      <c r="E634" s="96">
        <f t="shared" ref="E634" si="589">SUM(E635,E646,E677)</f>
        <v>0</v>
      </c>
      <c r="F634" s="99">
        <f t="shared" ref="F634" si="590">SUM(F635,F646,F677)</f>
        <v>448</v>
      </c>
      <c r="G634" s="96">
        <f t="shared" ref="G634" si="591">SUM(G635,G646,G677)</f>
        <v>0</v>
      </c>
      <c r="H634" s="96">
        <f t="shared" ref="H634" si="592">SUM(H635,H646,H677)</f>
        <v>0</v>
      </c>
      <c r="I634" s="96">
        <f t="shared" ref="I634" si="593">SUM(I635,I646,I677)</f>
        <v>0</v>
      </c>
      <c r="J634" s="99">
        <f t="shared" ref="J634" si="594">SUM(J635,J646,J677)</f>
        <v>0</v>
      </c>
      <c r="K634" s="96">
        <f t="shared" ref="K634" si="595">SUM(K635,K646,K677)</f>
        <v>0</v>
      </c>
      <c r="L634" s="96">
        <f t="shared" ref="L634" si="596">SUM(L635,L646,L677)</f>
        <v>0</v>
      </c>
      <c r="M634" s="96">
        <f t="shared" ref="M634" si="597">SUM(M635,M646,M677)</f>
        <v>0</v>
      </c>
      <c r="N634" s="96">
        <f t="shared" ref="N634" si="598">SUM(N635,N646,N677)</f>
        <v>0</v>
      </c>
      <c r="O634" s="96">
        <f t="shared" ref="O634" si="599">SUM(O635,O646,O677)</f>
        <v>0</v>
      </c>
      <c r="P634" s="99">
        <f t="shared" ref="P634" si="600">SUM(P635,P646,P677)</f>
        <v>0</v>
      </c>
      <c r="Q634" s="96">
        <f t="shared" ref="Q634" si="601">SUM(Q635,Q646,Q677)</f>
        <v>0</v>
      </c>
      <c r="R634" s="96">
        <f t="shared" ref="R634:S634" si="602">SUM(R635,R646,R677)</f>
        <v>0</v>
      </c>
      <c r="S634" s="96">
        <f t="shared" si="602"/>
        <v>0</v>
      </c>
      <c r="T634" s="96"/>
      <c r="U634" s="96">
        <f t="shared" ref="U634" si="603">SUM(U635,U646,U677)</f>
        <v>0</v>
      </c>
      <c r="V634" s="96"/>
      <c r="W634" s="96"/>
      <c r="X634" s="1"/>
    </row>
    <row r="635" spans="1:24">
      <c r="A635" s="80">
        <v>31</v>
      </c>
      <c r="B635" s="78" t="s">
        <v>12</v>
      </c>
      <c r="C635" s="96">
        <f>SUM(C636,C641,C643)</f>
        <v>0</v>
      </c>
      <c r="D635" s="96">
        <f t="shared" ref="D635:D695" si="604">SUM(F635)</f>
        <v>448</v>
      </c>
      <c r="E635" s="96">
        <f t="shared" ref="E635" si="605">SUM(E636,E641,E643)</f>
        <v>0</v>
      </c>
      <c r="F635" s="99">
        <f t="shared" ref="F635" si="606">SUM(F636,F641,F643)</f>
        <v>448</v>
      </c>
      <c r="G635" s="96">
        <f t="shared" ref="G635" si="607">SUM(G636,G641,G643)</f>
        <v>0</v>
      </c>
      <c r="H635" s="96">
        <f t="shared" ref="H635" si="608">SUM(H636,H641,H643)</f>
        <v>0</v>
      </c>
      <c r="I635" s="96">
        <f t="shared" ref="I635" si="609">SUM(I636,I641,I643)</f>
        <v>0</v>
      </c>
      <c r="J635" s="99">
        <f t="shared" ref="J635" si="610">SUM(J636,J641,J643)</f>
        <v>0</v>
      </c>
      <c r="K635" s="96">
        <f t="shared" ref="K635" si="611">SUM(K636,K641,K643)</f>
        <v>0</v>
      </c>
      <c r="L635" s="96">
        <f t="shared" ref="L635" si="612">SUM(L636,L641,L643)</f>
        <v>0</v>
      </c>
      <c r="M635" s="96">
        <f t="shared" ref="M635" si="613">SUM(M636,M641,M643)</f>
        <v>0</v>
      </c>
      <c r="N635" s="96">
        <f t="shared" ref="N635" si="614">SUM(N636,N641,N643)</f>
        <v>0</v>
      </c>
      <c r="O635" s="96">
        <f t="shared" ref="O635" si="615">SUM(O636,O641,O643)</f>
        <v>0</v>
      </c>
      <c r="P635" s="99">
        <f t="shared" ref="P635" si="616">SUM(P636,P641,P643)</f>
        <v>0</v>
      </c>
      <c r="Q635" s="96">
        <f t="shared" ref="Q635" si="617">SUM(Q636,Q641,Q643)</f>
        <v>0</v>
      </c>
      <c r="R635" s="96">
        <f t="shared" ref="R635:S635" si="618">SUM(R636,R641,R643)</f>
        <v>0</v>
      </c>
      <c r="S635" s="96">
        <f t="shared" si="618"/>
        <v>0</v>
      </c>
      <c r="T635" s="96"/>
      <c r="U635" s="96">
        <f t="shared" ref="U635" si="619">SUM(U636,U641,U643)</f>
        <v>0</v>
      </c>
      <c r="V635" s="96"/>
      <c r="W635" s="96"/>
      <c r="X635" s="1"/>
    </row>
    <row r="636" spans="1:24">
      <c r="A636" s="85">
        <v>311</v>
      </c>
      <c r="B636" s="86" t="s">
        <v>13</v>
      </c>
      <c r="C636" s="96">
        <f>SUM(C637:C640)</f>
        <v>0</v>
      </c>
      <c r="D636" s="96">
        <f t="shared" si="604"/>
        <v>384.56</v>
      </c>
      <c r="E636" s="96">
        <f t="shared" ref="E636" si="620">SUM(E637:E640)</f>
        <v>0</v>
      </c>
      <c r="F636" s="99">
        <f t="shared" ref="F636" si="621">SUM(F637:F640)</f>
        <v>384.56</v>
      </c>
      <c r="G636" s="96">
        <f t="shared" ref="G636" si="622">SUM(G637:G640)</f>
        <v>0</v>
      </c>
      <c r="H636" s="96">
        <f t="shared" ref="H636" si="623">SUM(H637:H640)</f>
        <v>0</v>
      </c>
      <c r="I636" s="96">
        <f t="shared" ref="I636" si="624">SUM(I637:I640)</f>
        <v>0</v>
      </c>
      <c r="J636" s="99">
        <f t="shared" ref="J636" si="625">SUM(J637:J640)</f>
        <v>0</v>
      </c>
      <c r="K636" s="96">
        <f t="shared" ref="K636" si="626">SUM(K637:K640)</f>
        <v>0</v>
      </c>
      <c r="L636" s="96">
        <f t="shared" ref="L636" si="627">SUM(L637:L640)</f>
        <v>0</v>
      </c>
      <c r="M636" s="96">
        <f t="shared" ref="M636" si="628">SUM(M637:M640)</f>
        <v>0</v>
      </c>
      <c r="N636" s="96">
        <f t="shared" ref="N636" si="629">SUM(N637:N640)</f>
        <v>0</v>
      </c>
      <c r="O636" s="96">
        <f t="shared" ref="O636" si="630">SUM(O637:O640)</f>
        <v>0</v>
      </c>
      <c r="P636" s="99">
        <f t="shared" ref="P636" si="631">SUM(P637:P640)</f>
        <v>0</v>
      </c>
      <c r="Q636" s="96">
        <f t="shared" ref="Q636" si="632">SUM(Q637:Q640)</f>
        <v>0</v>
      </c>
      <c r="R636" s="96">
        <f t="shared" ref="R636" si="633">SUM(R637:R640)</f>
        <v>0</v>
      </c>
      <c r="S636" s="96">
        <f t="shared" ref="S636" si="634">SUM(S637,S638,S639,S640)</f>
        <v>0</v>
      </c>
      <c r="T636" s="96"/>
      <c r="U636" s="96">
        <f t="shared" ref="U636" si="635">SUM(U637,U638,U639,U640)</f>
        <v>0</v>
      </c>
      <c r="V636" s="96"/>
      <c r="W636" s="96"/>
      <c r="X636" s="1"/>
    </row>
    <row r="637" spans="1:24">
      <c r="A637" s="74">
        <v>3111</v>
      </c>
      <c r="B637" s="75" t="s">
        <v>52</v>
      </c>
      <c r="C637" s="97"/>
      <c r="D637" s="96">
        <f t="shared" si="604"/>
        <v>384.56</v>
      </c>
      <c r="E637" s="97"/>
      <c r="F637" s="100">
        <v>384.56</v>
      </c>
      <c r="G637" s="97"/>
      <c r="H637" s="97"/>
      <c r="I637" s="97"/>
      <c r="J637" s="100"/>
      <c r="K637" s="97"/>
      <c r="L637" s="97"/>
      <c r="M637" s="97"/>
      <c r="N637" s="97"/>
      <c r="O637" s="97"/>
      <c r="P637" s="100"/>
      <c r="Q637" s="97"/>
      <c r="R637" s="97"/>
      <c r="S637" s="97"/>
      <c r="T637" s="97"/>
      <c r="U637" s="97"/>
      <c r="V637" s="97"/>
      <c r="W637" s="97"/>
      <c r="X637" s="1"/>
    </row>
    <row r="638" spans="1:24">
      <c r="A638" s="74">
        <v>3112</v>
      </c>
      <c r="B638" s="75" t="s">
        <v>53</v>
      </c>
      <c r="C638" s="97">
        <f t="shared" ref="C638:C640" si="636">SUM(O638)</f>
        <v>0</v>
      </c>
      <c r="D638" s="96">
        <f t="shared" si="604"/>
        <v>0</v>
      </c>
      <c r="E638" s="97"/>
      <c r="F638" s="100"/>
      <c r="G638" s="97"/>
      <c r="H638" s="97"/>
      <c r="I638" s="97"/>
      <c r="J638" s="100"/>
      <c r="K638" s="97"/>
      <c r="L638" s="97"/>
      <c r="M638" s="97"/>
      <c r="N638" s="97"/>
      <c r="O638" s="97"/>
      <c r="P638" s="100"/>
      <c r="Q638" s="97"/>
      <c r="R638" s="97"/>
      <c r="S638" s="97"/>
      <c r="T638" s="97"/>
      <c r="U638" s="97"/>
      <c r="V638" s="97"/>
      <c r="W638" s="97"/>
      <c r="X638" s="1"/>
    </row>
    <row r="639" spans="1:24">
      <c r="A639" s="74">
        <v>3113</v>
      </c>
      <c r="B639" s="75" t="s">
        <v>54</v>
      </c>
      <c r="C639" s="97">
        <f t="shared" si="636"/>
        <v>0</v>
      </c>
      <c r="D639" s="96">
        <f t="shared" si="604"/>
        <v>0</v>
      </c>
      <c r="E639" s="97"/>
      <c r="F639" s="100"/>
      <c r="G639" s="97"/>
      <c r="H639" s="97"/>
      <c r="I639" s="97"/>
      <c r="J639" s="100"/>
      <c r="K639" s="97"/>
      <c r="L639" s="97"/>
      <c r="M639" s="97"/>
      <c r="N639" s="97"/>
      <c r="O639" s="97"/>
      <c r="P639" s="100"/>
      <c r="Q639" s="97"/>
      <c r="R639" s="97"/>
      <c r="S639" s="97"/>
      <c r="T639" s="97"/>
      <c r="U639" s="97"/>
      <c r="V639" s="97"/>
      <c r="W639" s="97"/>
      <c r="X639" s="1"/>
    </row>
    <row r="640" spans="1:24">
      <c r="A640" s="74">
        <v>3114</v>
      </c>
      <c r="B640" s="75" t="s">
        <v>55</v>
      </c>
      <c r="C640" s="97">
        <f t="shared" si="636"/>
        <v>0</v>
      </c>
      <c r="D640" s="96">
        <f t="shared" si="604"/>
        <v>0</v>
      </c>
      <c r="E640" s="97"/>
      <c r="F640" s="100"/>
      <c r="G640" s="97"/>
      <c r="H640" s="97"/>
      <c r="I640" s="97"/>
      <c r="J640" s="100"/>
      <c r="K640" s="97"/>
      <c r="L640" s="97"/>
      <c r="M640" s="97"/>
      <c r="N640" s="97"/>
      <c r="O640" s="97"/>
      <c r="P640" s="100"/>
      <c r="Q640" s="97"/>
      <c r="R640" s="97"/>
      <c r="S640" s="97"/>
      <c r="T640" s="97"/>
      <c r="U640" s="97"/>
      <c r="V640" s="97"/>
      <c r="W640" s="97"/>
      <c r="X640" s="1"/>
    </row>
    <row r="641" spans="1:24">
      <c r="A641" s="85">
        <v>312</v>
      </c>
      <c r="B641" s="86" t="s">
        <v>14</v>
      </c>
      <c r="C641" s="96">
        <f>SUM(C642)</f>
        <v>0</v>
      </c>
      <c r="D641" s="96">
        <f t="shared" si="604"/>
        <v>0</v>
      </c>
      <c r="E641" s="96">
        <f t="shared" ref="E641" si="637">SUM(E642)</f>
        <v>0</v>
      </c>
      <c r="F641" s="99">
        <f t="shared" ref="F641" si="638">SUM(F642)</f>
        <v>0</v>
      </c>
      <c r="G641" s="96">
        <f t="shared" ref="G641" si="639">SUM(G642)</f>
        <v>0</v>
      </c>
      <c r="H641" s="96">
        <f t="shared" ref="H641" si="640">SUM(H642)</f>
        <v>0</v>
      </c>
      <c r="I641" s="96">
        <f t="shared" ref="I641" si="641">SUM(I642)</f>
        <v>0</v>
      </c>
      <c r="J641" s="99">
        <f t="shared" ref="J641" si="642">SUM(J642)</f>
        <v>0</v>
      </c>
      <c r="K641" s="96">
        <f t="shared" ref="K641" si="643">SUM(K642)</f>
        <v>0</v>
      </c>
      <c r="L641" s="96">
        <f t="shared" ref="L641" si="644">SUM(L642)</f>
        <v>0</v>
      </c>
      <c r="M641" s="96">
        <f t="shared" ref="M641" si="645">SUM(M642)</f>
        <v>0</v>
      </c>
      <c r="N641" s="96">
        <f t="shared" ref="N641" si="646">SUM(N642)</f>
        <v>0</v>
      </c>
      <c r="O641" s="96">
        <f t="shared" ref="O641" si="647">SUM(O642)</f>
        <v>0</v>
      </c>
      <c r="P641" s="99">
        <f t="shared" ref="P641" si="648">SUM(P642)</f>
        <v>0</v>
      </c>
      <c r="Q641" s="96">
        <f t="shared" ref="Q641" si="649">SUM(Q642)</f>
        <v>0</v>
      </c>
      <c r="R641" s="96"/>
      <c r="S641" s="96">
        <f t="shared" ref="S641:U641" si="650">SUM(S642)</f>
        <v>0</v>
      </c>
      <c r="T641" s="96"/>
      <c r="U641" s="96">
        <f t="shared" si="650"/>
        <v>0</v>
      </c>
      <c r="V641" s="96"/>
      <c r="W641" s="96"/>
      <c r="X641" s="1"/>
    </row>
    <row r="642" spans="1:24">
      <c r="A642" s="74">
        <v>3121</v>
      </c>
      <c r="B642" s="75" t="s">
        <v>14</v>
      </c>
      <c r="C642" s="97">
        <f t="shared" ref="C642" si="651">SUM(O642)</f>
        <v>0</v>
      </c>
      <c r="D642" s="96">
        <f t="shared" si="604"/>
        <v>0</v>
      </c>
      <c r="E642" s="97"/>
      <c r="F642" s="100"/>
      <c r="G642" s="97"/>
      <c r="H642" s="97"/>
      <c r="I642" s="97"/>
      <c r="J642" s="100"/>
      <c r="K642" s="97"/>
      <c r="L642" s="97"/>
      <c r="M642" s="97"/>
      <c r="N642" s="97"/>
      <c r="O642" s="97"/>
      <c r="P642" s="100"/>
      <c r="Q642" s="97"/>
      <c r="R642" s="97"/>
      <c r="S642" s="97"/>
      <c r="T642" s="97"/>
      <c r="U642" s="97"/>
      <c r="V642" s="97"/>
      <c r="W642" s="97"/>
      <c r="X642" s="1"/>
    </row>
    <row r="643" spans="1:24">
      <c r="A643" s="85">
        <v>313</v>
      </c>
      <c r="B643" s="75" t="s">
        <v>15</v>
      </c>
      <c r="C643" s="96">
        <f>SUM(C644:C645)</f>
        <v>0</v>
      </c>
      <c r="D643" s="96">
        <f t="shared" si="604"/>
        <v>63.44</v>
      </c>
      <c r="E643" s="96">
        <f t="shared" ref="E643" si="652">SUM(E644:E645)</f>
        <v>0</v>
      </c>
      <c r="F643" s="99">
        <f t="shared" ref="F643" si="653">SUM(F644:F645)</f>
        <v>63.44</v>
      </c>
      <c r="G643" s="96">
        <f t="shared" ref="G643" si="654">SUM(G644:G645)</f>
        <v>0</v>
      </c>
      <c r="H643" s="96">
        <f t="shared" ref="H643" si="655">SUM(H644:H645)</f>
        <v>0</v>
      </c>
      <c r="I643" s="96">
        <f t="shared" ref="I643" si="656">SUM(I644:I645)</f>
        <v>0</v>
      </c>
      <c r="J643" s="99">
        <f t="shared" ref="J643" si="657">SUM(J644:J645)</f>
        <v>0</v>
      </c>
      <c r="K643" s="96">
        <f t="shared" ref="K643" si="658">SUM(K644:K645)</f>
        <v>0</v>
      </c>
      <c r="L643" s="96">
        <f t="shared" ref="L643" si="659">SUM(L644:L645)</f>
        <v>0</v>
      </c>
      <c r="M643" s="96">
        <f t="shared" ref="M643" si="660">SUM(M644:M645)</f>
        <v>0</v>
      </c>
      <c r="N643" s="96">
        <f t="shared" ref="N643" si="661">SUM(N644:N645)</f>
        <v>0</v>
      </c>
      <c r="O643" s="96">
        <f t="shared" ref="O643" si="662">SUM(O644:O645)</f>
        <v>0</v>
      </c>
      <c r="P643" s="99">
        <f t="shared" ref="P643" si="663">SUM(P644:P645)</f>
        <v>0</v>
      </c>
      <c r="Q643" s="96">
        <f t="shared" ref="Q643" si="664">SUM(Q644:Q645)</f>
        <v>0</v>
      </c>
      <c r="R643" s="96">
        <f t="shared" ref="R643" si="665">SUM(R644:R645)</f>
        <v>0</v>
      </c>
      <c r="S643" s="96">
        <f t="shared" ref="S643" si="666">SUM(S644,S645,)</f>
        <v>0</v>
      </c>
      <c r="T643" s="96"/>
      <c r="U643" s="96">
        <f t="shared" ref="U643" si="667">SUM(U644,U645,)</f>
        <v>0</v>
      </c>
      <c r="V643" s="96"/>
      <c r="W643" s="96"/>
      <c r="X643" s="1"/>
    </row>
    <row r="644" spans="1:24" ht="25.5">
      <c r="A644" s="74">
        <v>3131</v>
      </c>
      <c r="B644" s="75" t="s">
        <v>56</v>
      </c>
      <c r="C644" s="97">
        <f t="shared" ref="C644" si="668">SUM(O644)</f>
        <v>0</v>
      </c>
      <c r="D644" s="96">
        <f t="shared" si="604"/>
        <v>0</v>
      </c>
      <c r="E644" s="97"/>
      <c r="F644" s="100"/>
      <c r="G644" s="97"/>
      <c r="H644" s="97"/>
      <c r="I644" s="97"/>
      <c r="J644" s="100"/>
      <c r="K644" s="97"/>
      <c r="L644" s="97"/>
      <c r="M644" s="97"/>
      <c r="N644" s="97"/>
      <c r="O644" s="97"/>
      <c r="P644" s="100"/>
      <c r="Q644" s="97"/>
      <c r="R644" s="97"/>
      <c r="S644" s="97"/>
      <c r="T644" s="97"/>
      <c r="U644" s="97"/>
      <c r="V644" s="97"/>
      <c r="W644" s="97"/>
      <c r="X644" s="1"/>
    </row>
    <row r="645" spans="1:24" ht="25.5">
      <c r="A645" s="74">
        <v>3132</v>
      </c>
      <c r="B645" s="75" t="s">
        <v>57</v>
      </c>
      <c r="C645" s="97"/>
      <c r="D645" s="96">
        <f t="shared" si="604"/>
        <v>63.44</v>
      </c>
      <c r="E645" s="97"/>
      <c r="F645" s="100">
        <v>63.44</v>
      </c>
      <c r="G645" s="97"/>
      <c r="H645" s="97"/>
      <c r="I645" s="97"/>
      <c r="J645" s="100"/>
      <c r="K645" s="97"/>
      <c r="L645" s="97"/>
      <c r="M645" s="97"/>
      <c r="N645" s="97"/>
      <c r="O645" s="97"/>
      <c r="P645" s="100"/>
      <c r="Q645" s="97"/>
      <c r="R645" s="97"/>
      <c r="S645" s="97"/>
      <c r="T645" s="97"/>
      <c r="U645" s="97"/>
      <c r="V645" s="97"/>
      <c r="W645" s="97"/>
      <c r="X645" s="1"/>
    </row>
    <row r="646" spans="1:24">
      <c r="A646" s="80">
        <v>32</v>
      </c>
      <c r="B646" s="78" t="s">
        <v>16</v>
      </c>
      <c r="C646" s="96">
        <f>SUM(C647,C652,C660,C670,C672)</f>
        <v>0</v>
      </c>
      <c r="D646" s="96">
        <f t="shared" si="604"/>
        <v>0</v>
      </c>
      <c r="E646" s="96">
        <f t="shared" ref="E646" si="669">SUM(E647,E652,E660,E670,E672)</f>
        <v>0</v>
      </c>
      <c r="F646" s="99">
        <f t="shared" ref="F646" si="670">SUM(F647,F652,F660,F670,F672)</f>
        <v>0</v>
      </c>
      <c r="G646" s="96">
        <f t="shared" ref="G646" si="671">SUM(G647,G652,G660,G670,G672)</f>
        <v>0</v>
      </c>
      <c r="H646" s="96">
        <f t="shared" ref="H646" si="672">SUM(H647,H652,H660,H670,H672)</f>
        <v>0</v>
      </c>
      <c r="I646" s="96">
        <f t="shared" ref="I646" si="673">SUM(I647,I652,I660,I670,I672)</f>
        <v>0</v>
      </c>
      <c r="J646" s="99">
        <f>SUM(J647,J652,J660,J670,J672)</f>
        <v>0</v>
      </c>
      <c r="K646" s="96">
        <f t="shared" ref="K646" si="674">SUM(K647,K652,K660,K670,K672)</f>
        <v>0</v>
      </c>
      <c r="L646" s="96">
        <f t="shared" ref="L646" si="675">SUM(L647,L652,L660,L670,L672)</f>
        <v>0</v>
      </c>
      <c r="M646" s="96">
        <f t="shared" ref="M646" si="676">SUM(M647,M652,M660,M670,M672)</f>
        <v>0</v>
      </c>
      <c r="N646" s="96">
        <f t="shared" ref="N646" si="677">SUM(N647,N652,N660,N670,N672)</f>
        <v>0</v>
      </c>
      <c r="O646" s="96">
        <f t="shared" ref="O646" si="678">SUM(O647,O652,O660,O670,O672)</f>
        <v>0</v>
      </c>
      <c r="P646" s="99">
        <f t="shared" ref="P646" si="679">SUM(P647,P652,P660,P670,P672)</f>
        <v>0</v>
      </c>
      <c r="Q646" s="96">
        <f t="shared" ref="Q646" si="680">SUM(Q647,Q652,Q660,Q670,Q672)</f>
        <v>0</v>
      </c>
      <c r="R646" s="96">
        <f t="shared" ref="R646" si="681">SUM(R647,R652,R660,R670,R672)</f>
        <v>0</v>
      </c>
      <c r="S646" s="96">
        <f>SUM(S647,S652,S660,S672)</f>
        <v>0</v>
      </c>
      <c r="T646" s="96"/>
      <c r="U646" s="96">
        <f>SUM(U647,U652,U660,U672)</f>
        <v>0</v>
      </c>
      <c r="V646" s="96"/>
      <c r="W646" s="96"/>
      <c r="X646" s="1"/>
    </row>
    <row r="647" spans="1:24" ht="25.5">
      <c r="A647" s="85">
        <v>321</v>
      </c>
      <c r="B647" s="86" t="s">
        <v>17</v>
      </c>
      <c r="C647" s="96">
        <f>SUM(C648,C649,C650,C651)</f>
        <v>0</v>
      </c>
      <c r="D647" s="96">
        <f t="shared" si="604"/>
        <v>0</v>
      </c>
      <c r="E647" s="96">
        <f t="shared" ref="E647" si="682">SUM(E648,E649,E650,E651)</f>
        <v>0</v>
      </c>
      <c r="F647" s="99"/>
      <c r="G647" s="96">
        <f t="shared" ref="G647" si="683">SUM(G648,G649,G650,G651)</f>
        <v>0</v>
      </c>
      <c r="H647" s="96"/>
      <c r="I647" s="96">
        <f t="shared" ref="I647:K647" si="684">SUM(I648,I649,I650,I651)</f>
        <v>0</v>
      </c>
      <c r="J647" s="99">
        <f t="shared" si="684"/>
        <v>0</v>
      </c>
      <c r="K647" s="96">
        <f t="shared" si="684"/>
        <v>0</v>
      </c>
      <c r="L647" s="96"/>
      <c r="M647" s="96">
        <f t="shared" ref="M647" si="685">SUM(M648,M649,M650,M651)</f>
        <v>0</v>
      </c>
      <c r="N647" s="96"/>
      <c r="O647" s="96">
        <f t="shared" ref="O647" si="686">SUM(O648,O649,O650,O651)</f>
        <v>0</v>
      </c>
      <c r="P647" s="99">
        <f>SUM(P648,P649,P650,P651)</f>
        <v>0</v>
      </c>
      <c r="Q647" s="96">
        <f t="shared" ref="Q647" si="687">SUM(Q648,Q649,Q650,Q651)</f>
        <v>0</v>
      </c>
      <c r="R647" s="96"/>
      <c r="S647" s="96">
        <f t="shared" ref="S647" si="688">SUM(S648,S649,S650,S651)</f>
        <v>0</v>
      </c>
      <c r="T647" s="96"/>
      <c r="U647" s="96">
        <f t="shared" ref="U647" si="689">SUM(U648,U649,U650,U651)</f>
        <v>0</v>
      </c>
      <c r="V647" s="96"/>
      <c r="W647" s="96"/>
      <c r="X647" s="1"/>
    </row>
    <row r="648" spans="1:24">
      <c r="A648" s="74">
        <v>3211</v>
      </c>
      <c r="B648" s="75" t="s">
        <v>58</v>
      </c>
      <c r="C648" s="97">
        <f t="shared" ref="C648" si="690">SUM(O648)</f>
        <v>0</v>
      </c>
      <c r="D648" s="96">
        <f t="shared" si="604"/>
        <v>0</v>
      </c>
      <c r="E648" s="97"/>
      <c r="F648" s="100"/>
      <c r="G648" s="97"/>
      <c r="H648" s="97"/>
      <c r="I648" s="97"/>
      <c r="J648" s="100"/>
      <c r="K648" s="97"/>
      <c r="L648" s="97"/>
      <c r="M648" s="97"/>
      <c r="N648" s="97"/>
      <c r="O648" s="97"/>
      <c r="P648" s="100"/>
      <c r="Q648" s="97"/>
      <c r="R648" s="97"/>
      <c r="S648" s="97"/>
      <c r="T648" s="97"/>
      <c r="U648" s="97"/>
      <c r="V648" s="97"/>
      <c r="W648" s="97"/>
      <c r="X648" s="1"/>
    </row>
    <row r="649" spans="1:24" ht="25.5">
      <c r="A649" s="74">
        <v>3212</v>
      </c>
      <c r="B649" s="75" t="s">
        <v>59</v>
      </c>
      <c r="C649" s="97"/>
      <c r="D649" s="96">
        <f t="shared" si="604"/>
        <v>0</v>
      </c>
      <c r="E649" s="97"/>
      <c r="F649" s="100"/>
      <c r="G649" s="97"/>
      <c r="H649" s="97"/>
      <c r="I649" s="97"/>
      <c r="J649" s="100"/>
      <c r="K649" s="97"/>
      <c r="L649" s="97"/>
      <c r="M649" s="97"/>
      <c r="N649" s="97"/>
      <c r="O649" s="97"/>
      <c r="P649" s="100"/>
      <c r="Q649" s="97"/>
      <c r="R649" s="97"/>
      <c r="S649" s="97"/>
      <c r="T649" s="97"/>
      <c r="U649" s="97"/>
      <c r="V649" s="97"/>
      <c r="W649" s="97"/>
      <c r="X649" s="1"/>
    </row>
    <row r="650" spans="1:24">
      <c r="A650" s="74">
        <v>3213</v>
      </c>
      <c r="B650" s="75" t="s">
        <v>60</v>
      </c>
      <c r="C650" s="97">
        <f t="shared" ref="C650:C651" si="691">SUM(O650)</f>
        <v>0</v>
      </c>
      <c r="D650" s="96">
        <f t="shared" si="604"/>
        <v>0</v>
      </c>
      <c r="E650" s="97"/>
      <c r="F650" s="100"/>
      <c r="G650" s="97"/>
      <c r="H650" s="97"/>
      <c r="I650" s="97"/>
      <c r="J650" s="100"/>
      <c r="K650" s="97"/>
      <c r="L650" s="97"/>
      <c r="M650" s="97"/>
      <c r="N650" s="97"/>
      <c r="O650" s="97"/>
      <c r="P650" s="100"/>
      <c r="Q650" s="97"/>
      <c r="R650" s="97"/>
      <c r="S650" s="97"/>
      <c r="T650" s="97"/>
      <c r="U650" s="97"/>
      <c r="V650" s="97"/>
      <c r="W650" s="97"/>
      <c r="X650" s="1"/>
    </row>
    <row r="651" spans="1:24" ht="25.5">
      <c r="A651" s="74">
        <v>3214</v>
      </c>
      <c r="B651" s="75" t="s">
        <v>61</v>
      </c>
      <c r="C651" s="97">
        <f t="shared" si="691"/>
        <v>0</v>
      </c>
      <c r="D651" s="96">
        <f t="shared" si="604"/>
        <v>0</v>
      </c>
      <c r="E651" s="97"/>
      <c r="F651" s="100"/>
      <c r="G651" s="97"/>
      <c r="H651" s="97"/>
      <c r="I651" s="97"/>
      <c r="J651" s="100"/>
      <c r="K651" s="97"/>
      <c r="L651" s="97"/>
      <c r="M651" s="97"/>
      <c r="N651" s="97"/>
      <c r="O651" s="97"/>
      <c r="P651" s="100"/>
      <c r="Q651" s="97"/>
      <c r="R651" s="97"/>
      <c r="S651" s="97"/>
      <c r="T651" s="97"/>
      <c r="U651" s="97"/>
      <c r="V651" s="97"/>
      <c r="W651" s="97"/>
      <c r="X651" s="1"/>
    </row>
    <row r="652" spans="1:24">
      <c r="A652" s="80">
        <v>322</v>
      </c>
      <c r="B652" s="78" t="s">
        <v>18</v>
      </c>
      <c r="C652" s="96">
        <f>SUM(C653,C654,C655,C656,C657,C658,C659)</f>
        <v>0</v>
      </c>
      <c r="D652" s="96">
        <f t="shared" si="604"/>
        <v>0</v>
      </c>
      <c r="E652" s="96">
        <f t="shared" ref="E652" si="692">SUM(E653,E654,E655,E656,E657,E658,E659)</f>
        <v>0</v>
      </c>
      <c r="F652" s="99"/>
      <c r="G652" s="96">
        <f t="shared" ref="G652" si="693">SUM(G653,G654,G655,G656,G657,G658,G659)</f>
        <v>0</v>
      </c>
      <c r="H652" s="96"/>
      <c r="I652" s="96">
        <f t="shared" ref="I652:K652" si="694">SUM(I653,I654,I655,I656,I657,I658,I659)</f>
        <v>0</v>
      </c>
      <c r="J652" s="99">
        <f t="shared" si="694"/>
        <v>0</v>
      </c>
      <c r="K652" s="96">
        <f t="shared" si="694"/>
        <v>0</v>
      </c>
      <c r="L652" s="96"/>
      <c r="M652" s="96">
        <f t="shared" ref="M652" si="695">SUM(M653,M654,M655,M656,M657,M658,M659)</f>
        <v>0</v>
      </c>
      <c r="N652" s="96"/>
      <c r="O652" s="96">
        <f t="shared" ref="O652" si="696">SUM(O653,O654,O655,O656,O657,O658,O659)</f>
        <v>0</v>
      </c>
      <c r="P652" s="99">
        <f>SUM(P653,P654,P655,P656,P657,P658,P659)</f>
        <v>0</v>
      </c>
      <c r="Q652" s="96">
        <f t="shared" ref="Q652" si="697">SUM(Q653,Q654,Q655,Q656,Q657,Q658,Q659)</f>
        <v>0</v>
      </c>
      <c r="R652" s="96"/>
      <c r="S652" s="96">
        <f t="shared" ref="S652" si="698">SUM(S653,S654,S655,S656,S657,S658,S659)</f>
        <v>0</v>
      </c>
      <c r="T652" s="96"/>
      <c r="U652" s="96">
        <f t="shared" ref="U652" si="699">SUM(U653,U654,U655,U656,U657,U658,U659)</f>
        <v>0</v>
      </c>
      <c r="V652" s="96"/>
      <c r="W652" s="96"/>
      <c r="X652" s="1"/>
    </row>
    <row r="653" spans="1:24" ht="25.5">
      <c r="A653" s="74">
        <v>3221</v>
      </c>
      <c r="B653" s="75" t="s">
        <v>62</v>
      </c>
      <c r="C653" s="97">
        <f t="shared" ref="C653:C659" si="700">SUM(O653)</f>
        <v>0</v>
      </c>
      <c r="D653" s="96">
        <f t="shared" si="604"/>
        <v>0</v>
      </c>
      <c r="E653" s="97"/>
      <c r="F653" s="100"/>
      <c r="G653" s="97"/>
      <c r="H653" s="97"/>
      <c r="I653" s="97"/>
      <c r="J653" s="100"/>
      <c r="K653" s="97"/>
      <c r="L653" s="97"/>
      <c r="M653" s="97"/>
      <c r="N653" s="97"/>
      <c r="O653" s="97"/>
      <c r="P653" s="100"/>
      <c r="Q653" s="97"/>
      <c r="R653" s="97"/>
      <c r="S653" s="97"/>
      <c r="T653" s="97"/>
      <c r="U653" s="97"/>
      <c r="V653" s="97"/>
      <c r="W653" s="97"/>
      <c r="X653" s="1"/>
    </row>
    <row r="654" spans="1:24">
      <c r="A654" s="74">
        <v>3222</v>
      </c>
      <c r="B654" s="75" t="s">
        <v>63</v>
      </c>
      <c r="C654" s="97">
        <f t="shared" si="700"/>
        <v>0</v>
      </c>
      <c r="D654" s="96">
        <f t="shared" si="604"/>
        <v>0</v>
      </c>
      <c r="E654" s="97"/>
      <c r="F654" s="100"/>
      <c r="G654" s="97"/>
      <c r="H654" s="97"/>
      <c r="I654" s="97"/>
      <c r="J654" s="100"/>
      <c r="K654" s="97"/>
      <c r="L654" s="97"/>
      <c r="M654" s="97"/>
      <c r="N654" s="97"/>
      <c r="O654" s="97"/>
      <c r="P654" s="100"/>
      <c r="Q654" s="97"/>
      <c r="R654" s="97"/>
      <c r="S654" s="97"/>
      <c r="T654" s="97"/>
      <c r="U654" s="97"/>
      <c r="V654" s="97"/>
      <c r="W654" s="97"/>
      <c r="X654" s="1"/>
    </row>
    <row r="655" spans="1:24">
      <c r="A655" s="74">
        <v>3223</v>
      </c>
      <c r="B655" s="75" t="s">
        <v>64</v>
      </c>
      <c r="C655" s="97">
        <f t="shared" si="700"/>
        <v>0</v>
      </c>
      <c r="D655" s="96">
        <f t="shared" si="604"/>
        <v>0</v>
      </c>
      <c r="E655" s="97"/>
      <c r="F655" s="100"/>
      <c r="G655" s="97"/>
      <c r="H655" s="97"/>
      <c r="I655" s="97"/>
      <c r="J655" s="100"/>
      <c r="K655" s="97"/>
      <c r="L655" s="97"/>
      <c r="M655" s="97"/>
      <c r="N655" s="97"/>
      <c r="O655" s="97"/>
      <c r="P655" s="100"/>
      <c r="Q655" s="97"/>
      <c r="R655" s="97"/>
      <c r="S655" s="97"/>
      <c r="T655" s="97"/>
      <c r="U655" s="97"/>
      <c r="V655" s="97"/>
      <c r="W655" s="97"/>
      <c r="X655" s="1"/>
    </row>
    <row r="656" spans="1:24" ht="25.5">
      <c r="A656" s="74">
        <v>3224</v>
      </c>
      <c r="B656" s="75" t="s">
        <v>65</v>
      </c>
      <c r="C656" s="97">
        <f t="shared" si="700"/>
        <v>0</v>
      </c>
      <c r="D656" s="96">
        <f t="shared" si="604"/>
        <v>0</v>
      </c>
      <c r="E656" s="97"/>
      <c r="F656" s="100"/>
      <c r="G656" s="97"/>
      <c r="H656" s="97"/>
      <c r="I656" s="97"/>
      <c r="J656" s="100"/>
      <c r="K656" s="97"/>
      <c r="L656" s="97"/>
      <c r="M656" s="97"/>
      <c r="N656" s="97"/>
      <c r="O656" s="97"/>
      <c r="P656" s="100"/>
      <c r="Q656" s="97"/>
      <c r="R656" s="97"/>
      <c r="S656" s="97"/>
      <c r="T656" s="97"/>
      <c r="U656" s="97"/>
      <c r="V656" s="97"/>
      <c r="W656" s="97"/>
      <c r="X656" s="1"/>
    </row>
    <row r="657" spans="1:24">
      <c r="A657" s="74">
        <v>3225</v>
      </c>
      <c r="B657" s="75" t="s">
        <v>66</v>
      </c>
      <c r="C657" s="97">
        <f t="shared" si="700"/>
        <v>0</v>
      </c>
      <c r="D657" s="96">
        <f t="shared" si="604"/>
        <v>0</v>
      </c>
      <c r="E657" s="97"/>
      <c r="F657" s="100"/>
      <c r="G657" s="97"/>
      <c r="H657" s="97"/>
      <c r="I657" s="97"/>
      <c r="J657" s="100"/>
      <c r="K657" s="97"/>
      <c r="L657" s="97"/>
      <c r="M657" s="97"/>
      <c r="N657" s="97"/>
      <c r="O657" s="97"/>
      <c r="P657" s="100"/>
      <c r="Q657" s="97"/>
      <c r="R657" s="97"/>
      <c r="S657" s="97"/>
      <c r="T657" s="97"/>
      <c r="U657" s="97"/>
      <c r="V657" s="97"/>
      <c r="W657" s="97"/>
      <c r="X657" s="1"/>
    </row>
    <row r="658" spans="1:24" ht="25.5">
      <c r="A658" s="74">
        <v>3226</v>
      </c>
      <c r="B658" s="75" t="s">
        <v>67</v>
      </c>
      <c r="C658" s="97">
        <f t="shared" si="700"/>
        <v>0</v>
      </c>
      <c r="D658" s="96">
        <f t="shared" si="604"/>
        <v>0</v>
      </c>
      <c r="E658" s="97"/>
      <c r="F658" s="100"/>
      <c r="G658" s="97"/>
      <c r="H658" s="97"/>
      <c r="I658" s="97"/>
      <c r="J658" s="100"/>
      <c r="K658" s="97"/>
      <c r="L658" s="97"/>
      <c r="M658" s="97"/>
      <c r="N658" s="97"/>
      <c r="O658" s="97"/>
      <c r="P658" s="100"/>
      <c r="Q658" s="97"/>
      <c r="R658" s="97"/>
      <c r="S658" s="97"/>
      <c r="T658" s="97"/>
      <c r="U658" s="97"/>
      <c r="V658" s="97"/>
      <c r="W658" s="97"/>
      <c r="X658" s="1"/>
    </row>
    <row r="659" spans="1:24" ht="25.5">
      <c r="A659" s="74">
        <v>3227</v>
      </c>
      <c r="B659" s="75" t="s">
        <v>68</v>
      </c>
      <c r="C659" s="97">
        <f t="shared" si="700"/>
        <v>0</v>
      </c>
      <c r="D659" s="96">
        <f t="shared" si="604"/>
        <v>0</v>
      </c>
      <c r="E659" s="97"/>
      <c r="F659" s="100"/>
      <c r="G659" s="97"/>
      <c r="H659" s="97"/>
      <c r="I659" s="97"/>
      <c r="J659" s="100"/>
      <c r="K659" s="97"/>
      <c r="L659" s="97"/>
      <c r="M659" s="97"/>
      <c r="N659" s="97"/>
      <c r="O659" s="97"/>
      <c r="P659" s="100"/>
      <c r="Q659" s="97"/>
      <c r="R659" s="97"/>
      <c r="S659" s="97"/>
      <c r="T659" s="97"/>
      <c r="U659" s="97"/>
      <c r="V659" s="97"/>
      <c r="W659" s="97"/>
      <c r="X659" s="1"/>
    </row>
    <row r="660" spans="1:24">
      <c r="A660" s="85">
        <v>323</v>
      </c>
      <c r="B660" s="86" t="s">
        <v>19</v>
      </c>
      <c r="C660" s="96">
        <f>SUM(C661,C662,C663,C664,C665,C666,C667,C668,C669)</f>
        <v>0</v>
      </c>
      <c r="D660" s="96">
        <f t="shared" si="604"/>
        <v>0</v>
      </c>
      <c r="E660" s="96">
        <f t="shared" ref="E660" si="701">SUM(E661,E662,E663,E664,E665,E666,E667,E668,E669)</f>
        <v>0</v>
      </c>
      <c r="F660" s="99"/>
      <c r="G660" s="96">
        <f t="shared" ref="G660" si="702">SUM(G661,G662,G663,G664,G665,G666,G667,G668,G669)</f>
        <v>0</v>
      </c>
      <c r="H660" s="96"/>
      <c r="I660" s="96">
        <f t="shared" ref="I660" si="703">SUM(I661,I662,I663,I664,I665,I666,I667,I668,I669)</f>
        <v>0</v>
      </c>
      <c r="J660" s="99"/>
      <c r="K660" s="96">
        <f t="shared" ref="K660" si="704">SUM(K661,K662,K663,K664,K665,K666,K667,K668,K669)</f>
        <v>0</v>
      </c>
      <c r="L660" s="96"/>
      <c r="M660" s="96">
        <f t="shared" ref="M660" si="705">SUM(M661,M662,M663,M664,M665,M666,M667,M668,M669)</f>
        <v>0</v>
      </c>
      <c r="N660" s="96"/>
      <c r="O660" s="96">
        <f t="shared" ref="O660" si="706">SUM(O661,O662,O663,O664,O665,O666,O667,O668,O669)</f>
        <v>0</v>
      </c>
      <c r="P660" s="99">
        <f>SUM(P661,P662,P663,P664,P665,P666,P667,P668,P669)</f>
        <v>0</v>
      </c>
      <c r="Q660" s="96">
        <f t="shared" ref="Q660" si="707">SUM(Q661,Q662,Q663,Q664,Q665,Q666,Q667,Q668,Q669)</f>
        <v>0</v>
      </c>
      <c r="R660" s="96"/>
      <c r="S660" s="96">
        <f t="shared" ref="S660" si="708">SUM(S661,S662,S663,S664,S665,S666,S667,S668,S669)</f>
        <v>0</v>
      </c>
      <c r="T660" s="96"/>
      <c r="U660" s="96">
        <f t="shared" ref="U660" si="709">SUM(U661,U662,U663,U664,U665,U666,U667,U668,U669)</f>
        <v>0</v>
      </c>
      <c r="V660" s="96"/>
      <c r="W660" s="96"/>
      <c r="X660" s="1"/>
    </row>
    <row r="661" spans="1:24">
      <c r="A661" s="74">
        <v>3231</v>
      </c>
      <c r="B661" s="75" t="s">
        <v>69</v>
      </c>
      <c r="C661" s="97">
        <f t="shared" ref="C661:C669" si="710">SUM(O661)</f>
        <v>0</v>
      </c>
      <c r="D661" s="96">
        <f t="shared" si="604"/>
        <v>0</v>
      </c>
      <c r="E661" s="97"/>
      <c r="F661" s="100"/>
      <c r="G661" s="97"/>
      <c r="H661" s="97"/>
      <c r="I661" s="97"/>
      <c r="J661" s="100"/>
      <c r="K661" s="97"/>
      <c r="L661" s="97"/>
      <c r="M661" s="97"/>
      <c r="N661" s="97"/>
      <c r="O661" s="97"/>
      <c r="P661" s="100"/>
      <c r="Q661" s="97"/>
      <c r="R661" s="97"/>
      <c r="S661" s="97"/>
      <c r="T661" s="97"/>
      <c r="U661" s="97"/>
      <c r="V661" s="97"/>
      <c r="W661" s="97"/>
      <c r="X661" s="1"/>
    </row>
    <row r="662" spans="1:24" ht="25.5">
      <c r="A662" s="74">
        <v>3232</v>
      </c>
      <c r="B662" s="75" t="s">
        <v>70</v>
      </c>
      <c r="C662" s="97">
        <f t="shared" si="710"/>
        <v>0</v>
      </c>
      <c r="D662" s="96">
        <f t="shared" si="604"/>
        <v>0</v>
      </c>
      <c r="E662" s="97"/>
      <c r="F662" s="100"/>
      <c r="G662" s="97"/>
      <c r="H662" s="97"/>
      <c r="I662" s="97"/>
      <c r="J662" s="100"/>
      <c r="K662" s="97"/>
      <c r="L662" s="97"/>
      <c r="M662" s="97"/>
      <c r="N662" s="97"/>
      <c r="O662" s="97"/>
      <c r="P662" s="100"/>
      <c r="Q662" s="97"/>
      <c r="R662" s="97"/>
      <c r="S662" s="97"/>
      <c r="T662" s="97"/>
      <c r="U662" s="97"/>
      <c r="V662" s="97"/>
      <c r="W662" s="97"/>
      <c r="X662" s="1"/>
    </row>
    <row r="663" spans="1:24">
      <c r="A663" s="74">
        <v>3233</v>
      </c>
      <c r="B663" s="75" t="s">
        <v>71</v>
      </c>
      <c r="C663" s="97">
        <f t="shared" si="710"/>
        <v>0</v>
      </c>
      <c r="D663" s="96">
        <f t="shared" si="604"/>
        <v>0</v>
      </c>
      <c r="E663" s="97"/>
      <c r="F663" s="100"/>
      <c r="G663" s="97"/>
      <c r="H663" s="97"/>
      <c r="I663" s="97"/>
      <c r="J663" s="100"/>
      <c r="K663" s="97"/>
      <c r="L663" s="97"/>
      <c r="M663" s="97"/>
      <c r="N663" s="97"/>
      <c r="O663" s="97"/>
      <c r="P663" s="100"/>
      <c r="Q663" s="97"/>
      <c r="R663" s="97"/>
      <c r="S663" s="97"/>
      <c r="T663" s="97"/>
      <c r="U663" s="97"/>
      <c r="V663" s="97"/>
      <c r="W663" s="97"/>
      <c r="X663" s="1"/>
    </row>
    <row r="664" spans="1:24">
      <c r="A664" s="74">
        <v>3234</v>
      </c>
      <c r="B664" s="75" t="s">
        <v>72</v>
      </c>
      <c r="C664" s="97">
        <f t="shared" si="710"/>
        <v>0</v>
      </c>
      <c r="D664" s="96">
        <f t="shared" si="604"/>
        <v>0</v>
      </c>
      <c r="E664" s="97"/>
      <c r="F664" s="100"/>
      <c r="G664" s="97"/>
      <c r="H664" s="97"/>
      <c r="I664" s="97"/>
      <c r="J664" s="100"/>
      <c r="K664" s="97"/>
      <c r="L664" s="97"/>
      <c r="M664" s="97"/>
      <c r="N664" s="97"/>
      <c r="O664" s="97"/>
      <c r="P664" s="100"/>
      <c r="Q664" s="97"/>
      <c r="R664" s="97"/>
      <c r="S664" s="97"/>
      <c r="T664" s="97"/>
      <c r="U664" s="97"/>
      <c r="V664" s="97"/>
      <c r="W664" s="97"/>
      <c r="X664" s="1"/>
    </row>
    <row r="665" spans="1:24">
      <c r="A665" s="74">
        <v>3235</v>
      </c>
      <c r="B665" s="75" t="s">
        <v>73</v>
      </c>
      <c r="C665" s="97">
        <f t="shared" si="710"/>
        <v>0</v>
      </c>
      <c r="D665" s="96">
        <f t="shared" si="604"/>
        <v>0</v>
      </c>
      <c r="E665" s="97"/>
      <c r="F665" s="100"/>
      <c r="G665" s="97"/>
      <c r="H665" s="97"/>
      <c r="I665" s="97"/>
      <c r="J665" s="100"/>
      <c r="K665" s="97"/>
      <c r="L665" s="97"/>
      <c r="M665" s="97"/>
      <c r="N665" s="97"/>
      <c r="O665" s="97"/>
      <c r="P665" s="100"/>
      <c r="Q665" s="97"/>
      <c r="R665" s="97"/>
      <c r="S665" s="97"/>
      <c r="T665" s="97"/>
      <c r="U665" s="97"/>
      <c r="V665" s="97"/>
      <c r="W665" s="97"/>
      <c r="X665" s="1"/>
    </row>
    <row r="666" spans="1:24">
      <c r="A666" s="74">
        <v>3236</v>
      </c>
      <c r="B666" s="75" t="s">
        <v>74</v>
      </c>
      <c r="C666" s="97">
        <f t="shared" si="710"/>
        <v>0</v>
      </c>
      <c r="D666" s="96">
        <f t="shared" si="604"/>
        <v>0</v>
      </c>
      <c r="E666" s="97"/>
      <c r="F666" s="100"/>
      <c r="G666" s="97"/>
      <c r="H666" s="97"/>
      <c r="I666" s="97"/>
      <c r="J666" s="100"/>
      <c r="K666" s="97"/>
      <c r="L666" s="97"/>
      <c r="M666" s="97"/>
      <c r="N666" s="97"/>
      <c r="O666" s="97"/>
      <c r="P666" s="100"/>
      <c r="Q666" s="97"/>
      <c r="R666" s="97"/>
      <c r="S666" s="97"/>
      <c r="T666" s="97"/>
      <c r="U666" s="97"/>
      <c r="V666" s="97"/>
      <c r="W666" s="97"/>
      <c r="X666" s="1"/>
    </row>
    <row r="667" spans="1:24">
      <c r="A667" s="74">
        <v>3237</v>
      </c>
      <c r="B667" s="75" t="s">
        <v>75</v>
      </c>
      <c r="C667" s="97">
        <f t="shared" si="710"/>
        <v>0</v>
      </c>
      <c r="D667" s="96">
        <f t="shared" si="604"/>
        <v>0</v>
      </c>
      <c r="E667" s="97"/>
      <c r="F667" s="100"/>
      <c r="G667" s="97"/>
      <c r="H667" s="97"/>
      <c r="I667" s="97"/>
      <c r="J667" s="100"/>
      <c r="K667" s="97"/>
      <c r="L667" s="97"/>
      <c r="M667" s="97"/>
      <c r="N667" s="97"/>
      <c r="O667" s="97"/>
      <c r="P667" s="100"/>
      <c r="Q667" s="97"/>
      <c r="R667" s="97"/>
      <c r="S667" s="97"/>
      <c r="T667" s="97"/>
      <c r="U667" s="97"/>
      <c r="V667" s="97"/>
      <c r="W667" s="97"/>
      <c r="X667" s="1"/>
    </row>
    <row r="668" spans="1:24">
      <c r="A668" s="74">
        <v>3238</v>
      </c>
      <c r="B668" s="75" t="s">
        <v>76</v>
      </c>
      <c r="C668" s="97">
        <f t="shared" si="710"/>
        <v>0</v>
      </c>
      <c r="D668" s="96">
        <f t="shared" si="604"/>
        <v>0</v>
      </c>
      <c r="E668" s="97"/>
      <c r="F668" s="100"/>
      <c r="G668" s="97"/>
      <c r="H668" s="97"/>
      <c r="I668" s="97"/>
      <c r="J668" s="100"/>
      <c r="K668" s="97"/>
      <c r="L668" s="97"/>
      <c r="M668" s="97"/>
      <c r="N668" s="97"/>
      <c r="O668" s="97"/>
      <c r="P668" s="100"/>
      <c r="Q668" s="97"/>
      <c r="R668" s="97"/>
      <c r="S668" s="97"/>
      <c r="T668" s="97"/>
      <c r="U668" s="97"/>
      <c r="V668" s="97"/>
      <c r="W668" s="97"/>
      <c r="X668" s="1"/>
    </row>
    <row r="669" spans="1:24">
      <c r="A669" s="74">
        <v>3239</v>
      </c>
      <c r="B669" s="75" t="s">
        <v>77</v>
      </c>
      <c r="C669" s="97">
        <f t="shared" si="710"/>
        <v>0</v>
      </c>
      <c r="D669" s="96">
        <f t="shared" si="604"/>
        <v>0</v>
      </c>
      <c r="E669" s="97"/>
      <c r="F669" s="100"/>
      <c r="G669" s="97"/>
      <c r="H669" s="97"/>
      <c r="I669" s="97"/>
      <c r="J669" s="100"/>
      <c r="K669" s="97"/>
      <c r="L669" s="97"/>
      <c r="M669" s="97"/>
      <c r="N669" s="97"/>
      <c r="O669" s="97"/>
      <c r="P669" s="100"/>
      <c r="Q669" s="97"/>
      <c r="R669" s="97"/>
      <c r="S669" s="97"/>
      <c r="T669" s="97"/>
      <c r="U669" s="97"/>
      <c r="V669" s="97"/>
      <c r="W669" s="97"/>
      <c r="X669" s="1"/>
    </row>
    <row r="670" spans="1:24" ht="25.5">
      <c r="A670" s="80">
        <v>324</v>
      </c>
      <c r="B670" s="78" t="s">
        <v>102</v>
      </c>
      <c r="C670" s="96">
        <f>SUM(C671)</f>
        <v>0</v>
      </c>
      <c r="D670" s="96">
        <f t="shared" si="604"/>
        <v>0</v>
      </c>
      <c r="E670" s="96">
        <f t="shared" ref="E670" si="711">SUM(E671,E672,E673,E674,E675,E676,E677,E678,E679)</f>
        <v>0</v>
      </c>
      <c r="F670" s="99"/>
      <c r="G670" s="96">
        <f t="shared" ref="G670" si="712">SUM(G671,G672,G673,G674,G675,G676,G677,G678,G679)</f>
        <v>0</v>
      </c>
      <c r="H670" s="96"/>
      <c r="I670" s="96">
        <f t="shared" ref="I670" si="713">SUM(I671,I672,I673,I674,I675,I676,I677,I678,I679)</f>
        <v>0</v>
      </c>
      <c r="J670" s="99"/>
      <c r="K670" s="96">
        <f t="shared" ref="K670" si="714">SUM(K671,K672,K673,K674,K675,K676,K677,K678,K679)</f>
        <v>0</v>
      </c>
      <c r="L670" s="96"/>
      <c r="M670" s="96">
        <f t="shared" ref="M670" si="715">SUM(M671,M672,M673,M674,M675,M676,M677,M678,M679)</f>
        <v>0</v>
      </c>
      <c r="N670" s="96"/>
      <c r="O670" s="96">
        <f t="shared" ref="O670" si="716">SUM(O671,O672,O673,O674,O675,O676,O677,O678,O679)</f>
        <v>0</v>
      </c>
      <c r="P670" s="99"/>
      <c r="Q670" s="96"/>
      <c r="R670" s="96"/>
      <c r="S670" s="96">
        <f t="shared" ref="S670" si="717">SUM(S671,S672,S673,S674,S675,S676,S677,S678,S679)</f>
        <v>0</v>
      </c>
      <c r="T670" s="96"/>
      <c r="U670" s="96">
        <f t="shared" ref="U670" si="718">SUM(U671,U672,U673,U674,U675,U676,U677,U678,U679)</f>
        <v>0</v>
      </c>
      <c r="V670" s="96"/>
      <c r="W670" s="96"/>
      <c r="X670" s="1"/>
    </row>
    <row r="671" spans="1:24" ht="25.5">
      <c r="A671" s="74">
        <v>3241</v>
      </c>
      <c r="B671" s="75" t="s">
        <v>102</v>
      </c>
      <c r="C671" s="97">
        <f t="shared" ref="C671" si="719">SUM(O671)</f>
        <v>0</v>
      </c>
      <c r="D671" s="96">
        <f t="shared" si="604"/>
        <v>0</v>
      </c>
      <c r="E671" s="97"/>
      <c r="F671" s="100"/>
      <c r="G671" s="97"/>
      <c r="H671" s="97"/>
      <c r="I671" s="97"/>
      <c r="J671" s="100"/>
      <c r="K671" s="97"/>
      <c r="L671" s="97"/>
      <c r="M671" s="97"/>
      <c r="N671" s="97"/>
      <c r="O671" s="97"/>
      <c r="P671" s="100"/>
      <c r="Q671" s="97"/>
      <c r="R671" s="97"/>
      <c r="S671" s="97"/>
      <c r="T671" s="97"/>
      <c r="U671" s="97"/>
      <c r="V671" s="97"/>
      <c r="W671" s="97"/>
      <c r="X671" s="1"/>
    </row>
    <row r="672" spans="1:24">
      <c r="A672" s="80">
        <v>329</v>
      </c>
      <c r="B672" s="78" t="s">
        <v>87</v>
      </c>
      <c r="C672" s="96">
        <f t="shared" ref="C672" si="720">SUM(C673,C674,C675,C676,)</f>
        <v>0</v>
      </c>
      <c r="D672" s="96">
        <f t="shared" si="604"/>
        <v>0</v>
      </c>
      <c r="E672" s="96">
        <f t="shared" ref="E672" si="721">SUM(E673,E674,E675,E676,)</f>
        <v>0</v>
      </c>
      <c r="F672" s="99"/>
      <c r="G672" s="96">
        <f t="shared" ref="G672" si="722">SUM(G673,G674,G675,G676,)</f>
        <v>0</v>
      </c>
      <c r="H672" s="96"/>
      <c r="I672" s="96">
        <f t="shared" ref="I672" si="723">SUM(I673,I674,I675,I676,)</f>
        <v>0</v>
      </c>
      <c r="J672" s="99"/>
      <c r="K672" s="96">
        <f t="shared" ref="K672" si="724">SUM(K673,K674,K675,K676,)</f>
        <v>0</v>
      </c>
      <c r="L672" s="96"/>
      <c r="M672" s="96">
        <f t="shared" ref="M672" si="725">SUM(M673,M674,M675,M676,)</f>
        <v>0</v>
      </c>
      <c r="N672" s="96"/>
      <c r="O672" s="96">
        <f t="shared" ref="O672" si="726">SUM(O673,O674,O675,O676,)</f>
        <v>0</v>
      </c>
      <c r="P672" s="99">
        <f>SUM(P673,P674,P675,P676,)</f>
        <v>0</v>
      </c>
      <c r="Q672" s="96">
        <f t="shared" ref="Q672" si="727">SUM(Q673,Q674,Q675,Q676,)</f>
        <v>0</v>
      </c>
      <c r="R672" s="96"/>
      <c r="S672" s="96">
        <f t="shared" ref="S672" si="728">SUM(S673,S674,S675,S676,)</f>
        <v>0</v>
      </c>
      <c r="T672" s="96"/>
      <c r="U672" s="96">
        <f t="shared" ref="U672" si="729">SUM(U673,U674,U675,U676,)</f>
        <v>0</v>
      </c>
      <c r="V672" s="96"/>
      <c r="W672" s="96"/>
      <c r="X672" s="1"/>
    </row>
    <row r="673" spans="1:24">
      <c r="A673" s="74">
        <v>3293</v>
      </c>
      <c r="B673" s="75" t="s">
        <v>88</v>
      </c>
      <c r="C673" s="97">
        <f t="shared" ref="C673:C676" si="730">SUM(O673)</f>
        <v>0</v>
      </c>
      <c r="D673" s="96">
        <f t="shared" si="604"/>
        <v>0</v>
      </c>
      <c r="E673" s="97"/>
      <c r="F673" s="100"/>
      <c r="G673" s="97"/>
      <c r="H673" s="97"/>
      <c r="I673" s="97"/>
      <c r="J673" s="100"/>
      <c r="K673" s="97"/>
      <c r="L673" s="97"/>
      <c r="M673" s="97"/>
      <c r="N673" s="97"/>
      <c r="O673" s="97"/>
      <c r="P673" s="100"/>
      <c r="Q673" s="97"/>
      <c r="R673" s="97"/>
      <c r="S673" s="97"/>
      <c r="T673" s="97"/>
      <c r="U673" s="97"/>
      <c r="V673" s="97"/>
      <c r="W673" s="97"/>
      <c r="X673" s="1"/>
    </row>
    <row r="674" spans="1:24">
      <c r="A674" s="74">
        <v>3294</v>
      </c>
      <c r="B674" s="75" t="s">
        <v>89</v>
      </c>
      <c r="C674" s="97">
        <f t="shared" si="730"/>
        <v>0</v>
      </c>
      <c r="D674" s="96">
        <f t="shared" si="604"/>
        <v>0</v>
      </c>
      <c r="E674" s="97"/>
      <c r="F674" s="100"/>
      <c r="G674" s="97"/>
      <c r="H674" s="97"/>
      <c r="I674" s="97"/>
      <c r="J674" s="100"/>
      <c r="K674" s="97"/>
      <c r="L674" s="97"/>
      <c r="M674" s="97"/>
      <c r="N674" s="97"/>
      <c r="O674" s="97"/>
      <c r="P674" s="100"/>
      <c r="Q674" s="97"/>
      <c r="R674" s="97"/>
      <c r="S674" s="97"/>
      <c r="T674" s="97"/>
      <c r="U674" s="97"/>
      <c r="V674" s="97"/>
      <c r="W674" s="97"/>
      <c r="X674" s="1"/>
    </row>
    <row r="675" spans="1:24">
      <c r="A675" s="74">
        <v>3295</v>
      </c>
      <c r="B675" s="75" t="s">
        <v>90</v>
      </c>
      <c r="C675" s="97">
        <f t="shared" si="730"/>
        <v>0</v>
      </c>
      <c r="D675" s="96">
        <f t="shared" si="604"/>
        <v>0</v>
      </c>
      <c r="E675" s="97"/>
      <c r="F675" s="100"/>
      <c r="G675" s="97"/>
      <c r="H675" s="97"/>
      <c r="I675" s="97"/>
      <c r="J675" s="100"/>
      <c r="K675" s="97"/>
      <c r="L675" s="97"/>
      <c r="M675" s="97"/>
      <c r="N675" s="97"/>
      <c r="O675" s="97"/>
      <c r="P675" s="100"/>
      <c r="Q675" s="97"/>
      <c r="R675" s="97"/>
      <c r="S675" s="97"/>
      <c r="T675" s="97"/>
      <c r="U675" s="97"/>
      <c r="V675" s="97"/>
      <c r="W675" s="97"/>
      <c r="X675" s="1"/>
    </row>
    <row r="676" spans="1:24">
      <c r="A676" s="74">
        <v>3299</v>
      </c>
      <c r="B676" s="75" t="s">
        <v>86</v>
      </c>
      <c r="C676" s="97">
        <f t="shared" si="730"/>
        <v>0</v>
      </c>
      <c r="D676" s="96">
        <f t="shared" si="604"/>
        <v>0</v>
      </c>
      <c r="E676" s="97"/>
      <c r="F676" s="100"/>
      <c r="G676" s="97"/>
      <c r="H676" s="97"/>
      <c r="I676" s="97"/>
      <c r="J676" s="100"/>
      <c r="K676" s="97"/>
      <c r="L676" s="97"/>
      <c r="M676" s="97"/>
      <c r="N676" s="97"/>
      <c r="O676" s="97"/>
      <c r="P676" s="100"/>
      <c r="Q676" s="97"/>
      <c r="R676" s="97"/>
      <c r="S676" s="97"/>
      <c r="T676" s="97"/>
      <c r="U676" s="97"/>
      <c r="V676" s="97"/>
      <c r="W676" s="97"/>
      <c r="X676" s="1"/>
    </row>
    <row r="677" spans="1:24">
      <c r="A677" s="80">
        <v>34</v>
      </c>
      <c r="B677" s="78" t="s">
        <v>20</v>
      </c>
      <c r="C677" s="96">
        <f>SUM(C678)</f>
        <v>0</v>
      </c>
      <c r="D677" s="96">
        <f t="shared" si="604"/>
        <v>0</v>
      </c>
      <c r="E677" s="96">
        <f t="shared" ref="E677:U677" si="731">SUM(E678)</f>
        <v>0</v>
      </c>
      <c r="F677" s="99"/>
      <c r="G677" s="96">
        <f t="shared" si="731"/>
        <v>0</v>
      </c>
      <c r="H677" s="96"/>
      <c r="I677" s="96">
        <f t="shared" si="731"/>
        <v>0</v>
      </c>
      <c r="J677" s="99"/>
      <c r="K677" s="96">
        <f t="shared" si="731"/>
        <v>0</v>
      </c>
      <c r="L677" s="96"/>
      <c r="M677" s="96">
        <f t="shared" si="731"/>
        <v>0</v>
      </c>
      <c r="N677" s="96"/>
      <c r="O677" s="96">
        <f t="shared" si="731"/>
        <v>0</v>
      </c>
      <c r="P677" s="99">
        <f t="shared" si="731"/>
        <v>0</v>
      </c>
      <c r="Q677" s="96">
        <f t="shared" si="731"/>
        <v>0</v>
      </c>
      <c r="R677" s="96"/>
      <c r="S677" s="96">
        <f t="shared" si="731"/>
        <v>0</v>
      </c>
      <c r="T677" s="96"/>
      <c r="U677" s="96">
        <f t="shared" si="731"/>
        <v>0</v>
      </c>
      <c r="V677" s="96"/>
      <c r="W677" s="96"/>
      <c r="X677" s="1"/>
    </row>
    <row r="678" spans="1:24">
      <c r="A678" s="85">
        <v>343</v>
      </c>
      <c r="B678" s="86" t="s">
        <v>21</v>
      </c>
      <c r="C678" s="98">
        <f>SUM(C679,C680,C681,C682)</f>
        <v>0</v>
      </c>
      <c r="D678" s="96">
        <f t="shared" si="604"/>
        <v>0</v>
      </c>
      <c r="E678" s="98">
        <f t="shared" ref="E678" si="732">SUM(E679,E680,E681,E682)</f>
        <v>0</v>
      </c>
      <c r="F678" s="177"/>
      <c r="G678" s="98">
        <f t="shared" ref="G678" si="733">SUM(G679,G680,G681,G682)</f>
        <v>0</v>
      </c>
      <c r="H678" s="98"/>
      <c r="I678" s="98">
        <f t="shared" ref="I678" si="734">SUM(I679,I680,I681,I682)</f>
        <v>0</v>
      </c>
      <c r="J678" s="177"/>
      <c r="K678" s="98">
        <f t="shared" ref="K678" si="735">SUM(K679,K680,K681,K682)</f>
        <v>0</v>
      </c>
      <c r="L678" s="98"/>
      <c r="M678" s="98">
        <f t="shared" ref="M678" si="736">SUM(M679,M680,M681,M682)</f>
        <v>0</v>
      </c>
      <c r="N678" s="98"/>
      <c r="O678" s="98">
        <f t="shared" ref="O678" si="737">SUM(O679,O680,O681,O682)</f>
        <v>0</v>
      </c>
      <c r="P678" s="177">
        <f>SUM(P679,P680,P681,P682)</f>
        <v>0</v>
      </c>
      <c r="Q678" s="98">
        <f t="shared" ref="Q678" si="738">SUM(Q679,Q680,Q681,Q682)</f>
        <v>0</v>
      </c>
      <c r="R678" s="98"/>
      <c r="S678" s="98">
        <f t="shared" ref="S678" si="739">SUM(S679,S680,S681,S682)</f>
        <v>0</v>
      </c>
      <c r="T678" s="98"/>
      <c r="U678" s="98">
        <f t="shared" ref="U678" si="740">SUM(U679,U680,U681,U682)</f>
        <v>0</v>
      </c>
      <c r="V678" s="98"/>
      <c r="W678" s="98"/>
      <c r="X678" s="1"/>
    </row>
    <row r="679" spans="1:24" ht="25.5">
      <c r="A679" s="74">
        <v>3431</v>
      </c>
      <c r="B679" s="75" t="s">
        <v>78</v>
      </c>
      <c r="C679" s="97">
        <f t="shared" ref="C679:C682" si="741">SUM(O679)</f>
        <v>0</v>
      </c>
      <c r="D679" s="96">
        <f t="shared" si="604"/>
        <v>0</v>
      </c>
      <c r="E679" s="97"/>
      <c r="F679" s="100"/>
      <c r="G679" s="97"/>
      <c r="H679" s="97"/>
      <c r="I679" s="97"/>
      <c r="J679" s="100"/>
      <c r="K679" s="97"/>
      <c r="L679" s="97"/>
      <c r="M679" s="97"/>
      <c r="N679" s="97"/>
      <c r="O679" s="97"/>
      <c r="P679" s="100"/>
      <c r="Q679" s="97"/>
      <c r="R679" s="97"/>
      <c r="S679" s="97"/>
      <c r="T679" s="97"/>
      <c r="U679" s="97"/>
      <c r="V679" s="97"/>
      <c r="W679" s="97"/>
      <c r="X679" s="1"/>
    </row>
    <row r="680" spans="1:24" ht="25.5">
      <c r="A680" s="74">
        <v>3432</v>
      </c>
      <c r="B680" s="75" t="s">
        <v>79</v>
      </c>
      <c r="C680" s="97">
        <f t="shared" si="741"/>
        <v>0</v>
      </c>
      <c r="D680" s="96">
        <f t="shared" si="604"/>
        <v>0</v>
      </c>
      <c r="E680" s="97"/>
      <c r="F680" s="100"/>
      <c r="G680" s="97"/>
      <c r="H680" s="97"/>
      <c r="I680" s="97"/>
      <c r="J680" s="100"/>
      <c r="K680" s="97"/>
      <c r="L680" s="97"/>
      <c r="M680" s="97"/>
      <c r="N680" s="97"/>
      <c r="O680" s="97"/>
      <c r="P680" s="100"/>
      <c r="Q680" s="97"/>
      <c r="R680" s="97"/>
      <c r="S680" s="97"/>
      <c r="T680" s="97"/>
      <c r="U680" s="97"/>
      <c r="V680" s="97"/>
      <c r="W680" s="97"/>
      <c r="X680" s="1"/>
    </row>
    <row r="681" spans="1:24">
      <c r="A681" s="74">
        <v>3433</v>
      </c>
      <c r="B681" s="75" t="s">
        <v>80</v>
      </c>
      <c r="C681" s="97">
        <f t="shared" si="741"/>
        <v>0</v>
      </c>
      <c r="D681" s="96">
        <f t="shared" si="604"/>
        <v>0</v>
      </c>
      <c r="E681" s="97"/>
      <c r="F681" s="100"/>
      <c r="G681" s="97"/>
      <c r="H681" s="97"/>
      <c r="I681" s="97"/>
      <c r="J681" s="100"/>
      <c r="K681" s="97"/>
      <c r="L681" s="97"/>
      <c r="M681" s="97"/>
      <c r="N681" s="97"/>
      <c r="O681" s="97"/>
      <c r="P681" s="100"/>
      <c r="Q681" s="97"/>
      <c r="R681" s="97"/>
      <c r="S681" s="97"/>
      <c r="T681" s="97"/>
      <c r="U681" s="97"/>
      <c r="V681" s="97"/>
      <c r="W681" s="97"/>
      <c r="X681" s="1"/>
    </row>
    <row r="682" spans="1:24" ht="25.5">
      <c r="A682" s="74">
        <v>3434</v>
      </c>
      <c r="B682" s="75" t="s">
        <v>81</v>
      </c>
      <c r="C682" s="97">
        <f t="shared" si="741"/>
        <v>0</v>
      </c>
      <c r="D682" s="96">
        <f t="shared" si="604"/>
        <v>0</v>
      </c>
      <c r="E682" s="97"/>
      <c r="F682" s="100"/>
      <c r="G682" s="97"/>
      <c r="H682" s="97"/>
      <c r="I682" s="97"/>
      <c r="J682" s="100"/>
      <c r="K682" s="97"/>
      <c r="L682" s="97"/>
      <c r="M682" s="97"/>
      <c r="N682" s="97"/>
      <c r="O682" s="97"/>
      <c r="P682" s="100"/>
      <c r="Q682" s="97"/>
      <c r="R682" s="97"/>
      <c r="S682" s="97"/>
      <c r="T682" s="97"/>
      <c r="U682" s="97"/>
      <c r="V682" s="97"/>
      <c r="W682" s="97"/>
      <c r="X682" s="1"/>
    </row>
    <row r="683" spans="1:24" ht="25.5">
      <c r="A683" s="80">
        <v>4</v>
      </c>
      <c r="B683" s="78" t="s">
        <v>22</v>
      </c>
      <c r="C683" s="96">
        <f>SUM(C684)</f>
        <v>0</v>
      </c>
      <c r="D683" s="96">
        <f t="shared" si="604"/>
        <v>0</v>
      </c>
      <c r="E683" s="96">
        <f t="shared" ref="E683:U683" si="742">SUM(E684)</f>
        <v>0</v>
      </c>
      <c r="F683" s="99"/>
      <c r="G683" s="96">
        <f t="shared" si="742"/>
        <v>0</v>
      </c>
      <c r="H683" s="96"/>
      <c r="I683" s="96">
        <f t="shared" si="742"/>
        <v>0</v>
      </c>
      <c r="J683" s="99"/>
      <c r="K683" s="96">
        <f t="shared" si="742"/>
        <v>0</v>
      </c>
      <c r="L683" s="96"/>
      <c r="M683" s="96">
        <f t="shared" si="742"/>
        <v>0</v>
      </c>
      <c r="N683" s="96"/>
      <c r="O683" s="96">
        <f t="shared" si="742"/>
        <v>0</v>
      </c>
      <c r="P683" s="99">
        <f t="shared" si="742"/>
        <v>0</v>
      </c>
      <c r="Q683" s="96">
        <f t="shared" si="742"/>
        <v>0</v>
      </c>
      <c r="R683" s="96"/>
      <c r="S683" s="96">
        <f t="shared" si="742"/>
        <v>0</v>
      </c>
      <c r="T683" s="96"/>
      <c r="U683" s="96">
        <f t="shared" si="742"/>
        <v>0</v>
      </c>
      <c r="V683" s="96"/>
      <c r="W683" s="96"/>
      <c r="X683" s="1"/>
    </row>
    <row r="684" spans="1:24" ht="38.25">
      <c r="A684" s="80">
        <v>42</v>
      </c>
      <c r="B684" s="78" t="s">
        <v>39</v>
      </c>
      <c r="C684" s="98">
        <f t="shared" ref="C684" si="743">SUM(C685,C690,C693)</f>
        <v>0</v>
      </c>
      <c r="D684" s="96">
        <f t="shared" si="604"/>
        <v>0</v>
      </c>
      <c r="E684" s="98">
        <f t="shared" ref="E684" si="744">SUM(E685,E690,E693)</f>
        <v>0</v>
      </c>
      <c r="F684" s="177"/>
      <c r="G684" s="98">
        <f t="shared" ref="G684" si="745">SUM(G685,G690,G693)</f>
        <v>0</v>
      </c>
      <c r="H684" s="98"/>
      <c r="I684" s="98">
        <f t="shared" ref="I684" si="746">SUM(I685,I690,I693)</f>
        <v>0</v>
      </c>
      <c r="J684" s="177"/>
      <c r="K684" s="98">
        <f t="shared" ref="K684" si="747">SUM(K685,K690,K693)</f>
        <v>0</v>
      </c>
      <c r="L684" s="98"/>
      <c r="M684" s="98">
        <f t="shared" ref="M684" si="748">SUM(M685,M690,M693)</f>
        <v>0</v>
      </c>
      <c r="N684" s="98"/>
      <c r="O684" s="98">
        <f t="shared" ref="O684" si="749">SUM(O685,O690,O693)</f>
        <v>0</v>
      </c>
      <c r="P684" s="177">
        <f>SUM(P685,P690,P693)</f>
        <v>0</v>
      </c>
      <c r="Q684" s="98">
        <f t="shared" ref="Q684" si="750">SUM(Q685,Q690,Q693)</f>
        <v>0</v>
      </c>
      <c r="R684" s="98"/>
      <c r="S684" s="98">
        <f t="shared" ref="S684" si="751">SUM(S685,S690,S693)</f>
        <v>0</v>
      </c>
      <c r="T684" s="98"/>
      <c r="U684" s="98">
        <f t="shared" ref="U684" si="752">SUM(U685,U690,U693)</f>
        <v>0</v>
      </c>
      <c r="V684" s="98"/>
      <c r="W684" s="98"/>
      <c r="X684" s="1"/>
    </row>
    <row r="685" spans="1:24">
      <c r="A685" s="85">
        <v>421</v>
      </c>
      <c r="B685" s="86" t="s">
        <v>33</v>
      </c>
      <c r="C685" s="98">
        <f>SUM(C686:C689)</f>
        <v>0</v>
      </c>
      <c r="D685" s="96">
        <f t="shared" si="604"/>
        <v>0</v>
      </c>
      <c r="E685" s="98">
        <f t="shared" ref="E685" si="753">SUM(E686:E689)</f>
        <v>0</v>
      </c>
      <c r="F685" s="177"/>
      <c r="G685" s="98">
        <f t="shared" ref="G685" si="754">SUM(G686:G689)</f>
        <v>0</v>
      </c>
      <c r="H685" s="98"/>
      <c r="I685" s="98">
        <f t="shared" ref="I685" si="755">SUM(I686:I689)</f>
        <v>0</v>
      </c>
      <c r="J685" s="177"/>
      <c r="K685" s="98">
        <f t="shared" ref="K685" si="756">SUM(K686:K689)</f>
        <v>0</v>
      </c>
      <c r="L685" s="98"/>
      <c r="M685" s="98">
        <f t="shared" ref="M685" si="757">SUM(M686:M689)</f>
        <v>0</v>
      </c>
      <c r="N685" s="98"/>
      <c r="O685" s="98">
        <f t="shared" ref="O685" si="758">SUM(O686:O689)</f>
        <v>0</v>
      </c>
      <c r="P685" s="177">
        <f>SUM(P686:P689)</f>
        <v>0</v>
      </c>
      <c r="Q685" s="98">
        <f t="shared" ref="Q685" si="759">SUM(Q686:Q689)</f>
        <v>0</v>
      </c>
      <c r="R685" s="98"/>
      <c r="S685" s="98">
        <f t="shared" ref="S685" si="760">SUM(S686:S689)</f>
        <v>0</v>
      </c>
      <c r="T685" s="98"/>
      <c r="U685" s="98">
        <f t="shared" ref="U685" si="761">SUM(U686:U689)</f>
        <v>0</v>
      </c>
      <c r="V685" s="98"/>
      <c r="W685" s="98"/>
      <c r="X685" s="1"/>
    </row>
    <row r="686" spans="1:24">
      <c r="A686" s="74">
        <v>4211</v>
      </c>
      <c r="B686" s="75" t="s">
        <v>82</v>
      </c>
      <c r="C686" s="97">
        <f t="shared" ref="C686:C689" si="762">SUM(O686)</f>
        <v>0</v>
      </c>
      <c r="D686" s="96">
        <f t="shared" si="604"/>
        <v>0</v>
      </c>
      <c r="E686" s="97"/>
      <c r="F686" s="100"/>
      <c r="G686" s="97"/>
      <c r="H686" s="97"/>
      <c r="I686" s="97"/>
      <c r="J686" s="100"/>
      <c r="K686" s="97"/>
      <c r="L686" s="97"/>
      <c r="M686" s="97"/>
      <c r="N686" s="97"/>
      <c r="O686" s="97"/>
      <c r="P686" s="100"/>
      <c r="Q686" s="97"/>
      <c r="R686" s="97"/>
      <c r="S686" s="97"/>
      <c r="T686" s="97"/>
      <c r="U686" s="97"/>
      <c r="V686" s="97"/>
      <c r="W686" s="97"/>
      <c r="X686" s="1"/>
    </row>
    <row r="687" spans="1:24">
      <c r="A687" s="74">
        <v>4212</v>
      </c>
      <c r="B687" s="75" t="s">
        <v>83</v>
      </c>
      <c r="C687" s="97">
        <f t="shared" si="762"/>
        <v>0</v>
      </c>
      <c r="D687" s="96">
        <f t="shared" si="604"/>
        <v>0</v>
      </c>
      <c r="E687" s="97"/>
      <c r="F687" s="100"/>
      <c r="G687" s="97"/>
      <c r="H687" s="97"/>
      <c r="I687" s="97"/>
      <c r="J687" s="100"/>
      <c r="K687" s="97"/>
      <c r="L687" s="97"/>
      <c r="M687" s="97"/>
      <c r="N687" s="97"/>
      <c r="O687" s="97"/>
      <c r="P687" s="100"/>
      <c r="Q687" s="97"/>
      <c r="R687" s="97"/>
      <c r="S687" s="97"/>
      <c r="T687" s="97"/>
      <c r="U687" s="97"/>
      <c r="V687" s="97"/>
      <c r="W687" s="97"/>
      <c r="X687" s="1"/>
    </row>
    <row r="688" spans="1:24" ht="25.5">
      <c r="A688" s="74">
        <v>4213</v>
      </c>
      <c r="B688" s="75" t="s">
        <v>84</v>
      </c>
      <c r="C688" s="97">
        <f t="shared" si="762"/>
        <v>0</v>
      </c>
      <c r="D688" s="96">
        <f t="shared" si="604"/>
        <v>0</v>
      </c>
      <c r="E688" s="97"/>
      <c r="F688" s="100"/>
      <c r="G688" s="97"/>
      <c r="H688" s="97"/>
      <c r="I688" s="97"/>
      <c r="J688" s="100"/>
      <c r="K688" s="97"/>
      <c r="L688" s="97"/>
      <c r="M688" s="97"/>
      <c r="N688" s="97"/>
      <c r="O688" s="97"/>
      <c r="P688" s="100"/>
      <c r="Q688" s="97"/>
      <c r="R688" s="97"/>
      <c r="S688" s="97"/>
      <c r="T688" s="97"/>
      <c r="U688" s="97"/>
      <c r="V688" s="97"/>
      <c r="W688" s="97"/>
      <c r="X688" s="1"/>
    </row>
    <row r="689" spans="1:24">
      <c r="A689" s="74">
        <v>4214</v>
      </c>
      <c r="B689" s="75" t="s">
        <v>85</v>
      </c>
      <c r="C689" s="97">
        <f t="shared" si="762"/>
        <v>0</v>
      </c>
      <c r="D689" s="96">
        <f t="shared" si="604"/>
        <v>0</v>
      </c>
      <c r="E689" s="97"/>
      <c r="F689" s="100"/>
      <c r="G689" s="97"/>
      <c r="H689" s="97"/>
      <c r="I689" s="97"/>
      <c r="J689" s="100"/>
      <c r="K689" s="97"/>
      <c r="L689" s="97"/>
      <c r="M689" s="97"/>
      <c r="N689" s="97"/>
      <c r="O689" s="97"/>
      <c r="P689" s="100"/>
      <c r="Q689" s="97"/>
      <c r="R689" s="97"/>
      <c r="S689" s="97"/>
      <c r="T689" s="97"/>
      <c r="U689" s="97"/>
      <c r="V689" s="97"/>
      <c r="W689" s="97"/>
      <c r="X689" s="1"/>
    </row>
    <row r="690" spans="1:24">
      <c r="A690" s="80">
        <v>422</v>
      </c>
      <c r="B690" s="78" t="s">
        <v>91</v>
      </c>
      <c r="C690" s="98">
        <f t="shared" ref="C690" si="763">SUM(C691:C692)</f>
        <v>0</v>
      </c>
      <c r="D690" s="96">
        <f t="shared" si="604"/>
        <v>0</v>
      </c>
      <c r="E690" s="98">
        <f t="shared" ref="E690" si="764">SUM(E691:E692)</f>
        <v>0</v>
      </c>
      <c r="F690" s="177"/>
      <c r="G690" s="98">
        <f t="shared" ref="G690" si="765">SUM(G691:G692)</f>
        <v>0</v>
      </c>
      <c r="H690" s="98"/>
      <c r="I690" s="98">
        <f t="shared" ref="I690" si="766">SUM(I691:I692)</f>
        <v>0</v>
      </c>
      <c r="J690" s="177"/>
      <c r="K690" s="98">
        <f t="shared" ref="K690" si="767">SUM(K691:K692)</f>
        <v>0</v>
      </c>
      <c r="L690" s="98"/>
      <c r="M690" s="98">
        <f t="shared" ref="M690" si="768">SUM(M691:M692)</f>
        <v>0</v>
      </c>
      <c r="N690" s="98"/>
      <c r="O690" s="98">
        <f t="shared" ref="O690" si="769">SUM(O691:O692)</f>
        <v>0</v>
      </c>
      <c r="P690" s="177">
        <f>SUM(P691:P692)</f>
        <v>0</v>
      </c>
      <c r="Q690" s="98">
        <f t="shared" ref="Q690" si="770">SUM(Q691:Q692)</f>
        <v>0</v>
      </c>
      <c r="R690" s="98"/>
      <c r="S690" s="98">
        <f t="shared" ref="S690" si="771">SUM(S691:S692)</f>
        <v>0</v>
      </c>
      <c r="T690" s="98"/>
      <c r="U690" s="98">
        <f t="shared" ref="U690" si="772">SUM(U691:U692)</f>
        <v>0</v>
      </c>
      <c r="V690" s="98"/>
      <c r="W690" s="98"/>
      <c r="X690" s="1"/>
    </row>
    <row r="691" spans="1:24">
      <c r="A691" s="90">
        <v>4221</v>
      </c>
      <c r="B691" s="75" t="s">
        <v>93</v>
      </c>
      <c r="C691" s="97">
        <f>SUM(O691)</f>
        <v>0</v>
      </c>
      <c r="D691" s="96">
        <f t="shared" si="604"/>
        <v>0</v>
      </c>
      <c r="E691" s="96"/>
      <c r="F691" s="99"/>
      <c r="G691" s="96"/>
      <c r="H691" s="96"/>
      <c r="I691" s="96"/>
      <c r="J691" s="99"/>
      <c r="K691" s="96"/>
      <c r="L691" s="96"/>
      <c r="M691" s="96"/>
      <c r="N691" s="96"/>
      <c r="O691" s="96"/>
      <c r="P691" s="99"/>
      <c r="Q691" s="96"/>
      <c r="R691" s="96"/>
      <c r="S691" s="96"/>
      <c r="T691" s="96"/>
      <c r="U691" s="96"/>
      <c r="V691" s="96"/>
      <c r="W691" s="96"/>
      <c r="X691" s="1"/>
    </row>
    <row r="692" spans="1:24">
      <c r="A692" s="74">
        <v>4226</v>
      </c>
      <c r="B692" s="75" t="s">
        <v>94</v>
      </c>
      <c r="C692" s="97">
        <f>SUM(O692)</f>
        <v>0</v>
      </c>
      <c r="D692" s="96">
        <f t="shared" si="604"/>
        <v>0</v>
      </c>
      <c r="E692" s="96"/>
      <c r="F692" s="99"/>
      <c r="G692" s="96"/>
      <c r="H692" s="96"/>
      <c r="I692" s="96"/>
      <c r="J692" s="99"/>
      <c r="K692" s="96"/>
      <c r="L692" s="96"/>
      <c r="M692" s="96"/>
      <c r="N692" s="96"/>
      <c r="O692" s="96"/>
      <c r="P692" s="99"/>
      <c r="Q692" s="96"/>
      <c r="R692" s="96"/>
      <c r="S692" s="96"/>
      <c r="T692" s="96"/>
      <c r="U692" s="96"/>
      <c r="V692" s="96"/>
      <c r="W692" s="96"/>
      <c r="X692" s="1"/>
    </row>
    <row r="693" spans="1:24" ht="25.5">
      <c r="A693" s="80">
        <v>424</v>
      </c>
      <c r="B693" s="78" t="s">
        <v>92</v>
      </c>
      <c r="C693" s="96">
        <f t="shared" ref="C693:U693" si="773">C694</f>
        <v>0</v>
      </c>
      <c r="D693" s="96">
        <f t="shared" si="604"/>
        <v>0</v>
      </c>
      <c r="E693" s="96">
        <f t="shared" si="773"/>
        <v>0</v>
      </c>
      <c r="F693" s="99"/>
      <c r="G693" s="96">
        <f t="shared" si="773"/>
        <v>0</v>
      </c>
      <c r="H693" s="96"/>
      <c r="I693" s="96">
        <f t="shared" si="773"/>
        <v>0</v>
      </c>
      <c r="J693" s="99"/>
      <c r="K693" s="96">
        <f t="shared" si="773"/>
        <v>0</v>
      </c>
      <c r="L693" s="96"/>
      <c r="M693" s="96">
        <f t="shared" si="773"/>
        <v>0</v>
      </c>
      <c r="N693" s="96"/>
      <c r="O693" s="96">
        <f t="shared" si="773"/>
        <v>0</v>
      </c>
      <c r="P693" s="99">
        <f t="shared" si="773"/>
        <v>0</v>
      </c>
      <c r="Q693" s="96">
        <f t="shared" si="773"/>
        <v>0</v>
      </c>
      <c r="R693" s="96"/>
      <c r="S693" s="96">
        <f t="shared" si="773"/>
        <v>0</v>
      </c>
      <c r="T693" s="96"/>
      <c r="U693" s="96">
        <f t="shared" si="773"/>
        <v>0</v>
      </c>
      <c r="V693" s="96"/>
      <c r="W693" s="96"/>
      <c r="X693" s="1"/>
    </row>
    <row r="694" spans="1:24">
      <c r="A694" s="88">
        <v>4241</v>
      </c>
      <c r="B694" s="89" t="s">
        <v>95</v>
      </c>
      <c r="C694" s="97">
        <f>SUM(O694)</f>
        <v>0</v>
      </c>
      <c r="D694" s="96">
        <f t="shared" si="604"/>
        <v>0</v>
      </c>
      <c r="E694" s="96"/>
      <c r="F694" s="99"/>
      <c r="G694" s="96"/>
      <c r="H694" s="96"/>
      <c r="I694" s="96"/>
      <c r="J694" s="99"/>
      <c r="K694" s="96"/>
      <c r="L694" s="96"/>
      <c r="M694" s="96"/>
      <c r="N694" s="96"/>
      <c r="O694" s="96"/>
      <c r="P694" s="99"/>
      <c r="Q694" s="96"/>
      <c r="R694" s="96"/>
      <c r="S694" s="96"/>
      <c r="T694" s="96"/>
      <c r="U694" s="96"/>
      <c r="V694" s="96"/>
      <c r="W694" s="96"/>
      <c r="X694" s="1"/>
    </row>
    <row r="695" spans="1:24">
      <c r="A695" s="88"/>
      <c r="B695" s="75" t="s">
        <v>96</v>
      </c>
      <c r="C695" s="96">
        <f>SUM(C683,C634)</f>
        <v>0</v>
      </c>
      <c r="D695" s="96">
        <f t="shared" si="604"/>
        <v>448</v>
      </c>
      <c r="E695" s="96">
        <f t="shared" ref="E695:R695" si="774">SUM(E683,E634)</f>
        <v>0</v>
      </c>
      <c r="F695" s="99">
        <f t="shared" si="774"/>
        <v>448</v>
      </c>
      <c r="G695" s="96">
        <f t="shared" si="774"/>
        <v>0</v>
      </c>
      <c r="H695" s="96">
        <f t="shared" si="774"/>
        <v>0</v>
      </c>
      <c r="I695" s="96">
        <f t="shared" si="774"/>
        <v>0</v>
      </c>
      <c r="J695" s="99">
        <f t="shared" si="774"/>
        <v>0</v>
      </c>
      <c r="K695" s="96">
        <f t="shared" si="774"/>
        <v>0</v>
      </c>
      <c r="L695" s="96">
        <f t="shared" si="774"/>
        <v>0</v>
      </c>
      <c r="M695" s="96">
        <f t="shared" si="774"/>
        <v>0</v>
      </c>
      <c r="N695" s="96">
        <f t="shared" si="774"/>
        <v>0</v>
      </c>
      <c r="O695" s="96">
        <f t="shared" si="774"/>
        <v>0</v>
      </c>
      <c r="P695" s="99">
        <f t="shared" si="774"/>
        <v>0</v>
      </c>
      <c r="Q695" s="97">
        <f t="shared" si="774"/>
        <v>0</v>
      </c>
      <c r="R695" s="97">
        <f t="shared" si="774"/>
        <v>0</v>
      </c>
      <c r="S695" s="97">
        <f t="shared" ref="S695" si="775">SUM(S634,S683)</f>
        <v>0</v>
      </c>
      <c r="T695" s="97"/>
      <c r="U695" s="97">
        <f t="shared" ref="U695" si="776">SUM(U634,U683)</f>
        <v>0</v>
      </c>
      <c r="V695" s="97"/>
      <c r="W695" s="97"/>
      <c r="X695" s="1"/>
    </row>
  </sheetData>
  <mergeCells count="11">
    <mergeCell ref="A1:X1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</mergeCells>
  <phoneticPr fontId="0" type="noConversion"/>
  <printOptions horizontalCentered="1"/>
  <pageMargins left="0" right="0" top="0.27559055118110237" bottom="0.15748031496062992" header="0.31496062992125984" footer="0.31496062992125984"/>
  <pageSetup paperSize="9" scale="49" firstPageNumber="3" fitToHeight="0" orientation="landscape" useFirstPageNumber="1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5</vt:i4>
      </vt:variant>
    </vt:vector>
  </HeadingPairs>
  <TitlesOfParts>
    <vt:vector size="8" baseType="lpstr">
      <vt:lpstr>OPĆI DIO</vt:lpstr>
      <vt:lpstr>PLAN PRIHODA</vt:lpstr>
      <vt:lpstr>PLAN RASHODA I IZDATAKA</vt:lpstr>
      <vt:lpstr>'PLAN PRIHODA'!Ispis_naslova</vt:lpstr>
      <vt:lpstr>'PLAN RASHODA I IZDATAKA'!Ispis_naslova</vt:lpstr>
      <vt:lpstr>'OPĆI DIO'!Podrucje_ispisa</vt:lpstr>
      <vt:lpstr>'PLAN PRIHODA'!Podrucje_ispisa</vt:lpstr>
      <vt:lpstr>'PLAN RASHODA I IZDATAKA'!Podrucje_ispisa</vt:lpstr>
    </vt:vector>
  </TitlesOfParts>
  <Company>Ministarstvo Financija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mfkor</dc:creator>
  <cp:lastModifiedBy>škola</cp:lastModifiedBy>
  <cp:lastPrinted>2023-12-01T07:33:54Z</cp:lastPrinted>
  <dcterms:created xsi:type="dcterms:W3CDTF">2013-09-11T11:00:21Z</dcterms:created>
  <dcterms:modified xsi:type="dcterms:W3CDTF">2024-01-04T10:51:14Z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Prilog - Obrasci - Prijedlog financijskog plana.xls</vt:lpwstr>
  </property>
</Properties>
</file>