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SAŽETAK " sheetId="6" r:id="rId1"/>
    <sheet name=" Račun prihoda i rashoda" sheetId="2" r:id="rId2"/>
    <sheet name="Prihodi i rashodi po izvorima" sheetId="7" r:id="rId3"/>
    <sheet name="Rashodi prema funkcijskoj kl" sheetId="3" r:id="rId4"/>
    <sheet name="Račun financiranja" sheetId="4" r:id="rId5"/>
    <sheet name="POSEBNI DIO" sheetId="5" r:id="rId6"/>
  </sheet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0" i="2"/>
  <c r="G16"/>
  <c r="C12" i="3" l="1"/>
  <c r="C11" s="1"/>
  <c r="C10" s="1"/>
  <c r="D12"/>
  <c r="E12"/>
  <c r="B12"/>
  <c r="B11" s="1"/>
  <c r="B10" s="1"/>
  <c r="D11"/>
  <c r="D10" s="1"/>
  <c r="E11"/>
  <c r="E10" s="1"/>
  <c r="G11" i="6" l="1"/>
  <c r="H11"/>
  <c r="I11"/>
  <c r="F11"/>
  <c r="G8"/>
  <c r="H8"/>
  <c r="I8"/>
  <c r="F8"/>
  <c r="I14" l="1"/>
  <c r="H14"/>
  <c r="F14"/>
  <c r="G54" i="2" l="1"/>
  <c r="H46" i="5"/>
  <c r="G46"/>
  <c r="F46"/>
  <c r="H73" l="1"/>
  <c r="H82"/>
  <c r="H85"/>
  <c r="H123"/>
  <c r="H122"/>
  <c r="H118"/>
  <c r="H86"/>
  <c r="H75"/>
  <c r="H308"/>
  <c r="H318"/>
  <c r="H922" l="1"/>
  <c r="H917"/>
  <c r="G989"/>
  <c r="F989"/>
  <c r="G984"/>
  <c r="F984"/>
  <c r="G973"/>
  <c r="F973"/>
  <c r="H965"/>
  <c r="G965"/>
  <c r="H959"/>
  <c r="G959"/>
  <c r="E956"/>
  <c r="H954"/>
  <c r="G954"/>
  <c r="H949"/>
  <c r="G949"/>
  <c r="E949"/>
  <c r="G947"/>
  <c r="G1001" s="1"/>
  <c r="F947"/>
  <c r="E947"/>
  <c r="E1001" s="1"/>
  <c r="F941"/>
  <c r="G930"/>
  <c r="F930"/>
  <c r="H948" l="1"/>
  <c r="H947" s="1"/>
  <c r="H1001" s="1"/>
  <c r="H916"/>
  <c r="H904" s="1"/>
  <c r="H943" s="1"/>
  <c r="H129" l="1"/>
  <c r="H132"/>
  <c r="H80"/>
  <c r="H120"/>
  <c r="H151"/>
  <c r="H249"/>
  <c r="H215"/>
  <c r="H743"/>
  <c r="F22" i="2" l="1"/>
  <c r="D15" i="7" l="1"/>
  <c r="E45" l="1"/>
  <c r="D45"/>
  <c r="C45"/>
  <c r="B45"/>
  <c r="E43"/>
  <c r="D43"/>
  <c r="C43"/>
  <c r="B43"/>
  <c r="E41"/>
  <c r="D41"/>
  <c r="C41"/>
  <c r="B41"/>
  <c r="E39"/>
  <c r="D39"/>
  <c r="C39"/>
  <c r="B39"/>
  <c r="E37"/>
  <c r="D37"/>
  <c r="C37"/>
  <c r="B37"/>
  <c r="E35"/>
  <c r="D35"/>
  <c r="C35"/>
  <c r="B35"/>
  <c r="E33"/>
  <c r="D33"/>
  <c r="C33"/>
  <c r="B33"/>
  <c r="E25"/>
  <c r="D25"/>
  <c r="C25"/>
  <c r="B25"/>
  <c r="E23"/>
  <c r="D23"/>
  <c r="C23"/>
  <c r="B23"/>
  <c r="E21"/>
  <c r="D21"/>
  <c r="C21"/>
  <c r="B21"/>
  <c r="E19"/>
  <c r="D19"/>
  <c r="C19"/>
  <c r="B19"/>
  <c r="E17"/>
  <c r="D17"/>
  <c r="C17"/>
  <c r="B17"/>
  <c r="E15"/>
  <c r="C15"/>
  <c r="B15"/>
  <c r="E13"/>
  <c r="D13"/>
  <c r="C13"/>
  <c r="B13"/>
  <c r="E11"/>
  <c r="D11"/>
  <c r="C11"/>
  <c r="B11"/>
  <c r="B10"/>
  <c r="E32" l="1"/>
  <c r="E10"/>
  <c r="C32"/>
  <c r="D10"/>
  <c r="C10"/>
  <c r="B32"/>
  <c r="D32"/>
  <c r="F21" i="2" l="1"/>
  <c r="G12"/>
  <c r="E37"/>
  <c r="F37"/>
  <c r="G37"/>
  <c r="E35"/>
  <c r="F35"/>
  <c r="G35"/>
  <c r="E33"/>
  <c r="F33"/>
  <c r="E31"/>
  <c r="F31"/>
  <c r="E28"/>
  <c r="E27" s="1"/>
  <c r="F28"/>
  <c r="F27" s="1"/>
  <c r="E25"/>
  <c r="F25"/>
  <c r="F24" s="1"/>
  <c r="E24"/>
  <c r="E22"/>
  <c r="E21" s="1"/>
  <c r="E19"/>
  <c r="F19"/>
  <c r="E16"/>
  <c r="F16"/>
  <c r="E14"/>
  <c r="E12"/>
  <c r="F12"/>
  <c r="D25"/>
  <c r="D37"/>
  <c r="D35"/>
  <c r="D33"/>
  <c r="D31"/>
  <c r="D30" s="1"/>
  <c r="D28"/>
  <c r="D27" s="1"/>
  <c r="D24"/>
  <c r="D22"/>
  <c r="D21"/>
  <c r="D19"/>
  <c r="D16"/>
  <c r="D14"/>
  <c r="D12"/>
  <c r="D11" s="1"/>
  <c r="F59"/>
  <c r="F54"/>
  <c r="E54"/>
  <c r="D54"/>
  <c r="D94"/>
  <c r="D45"/>
  <c r="D49"/>
  <c r="D51"/>
  <c r="D59"/>
  <c r="D66"/>
  <c r="D77"/>
  <c r="D83"/>
  <c r="D82" s="1"/>
  <c r="D86"/>
  <c r="D88"/>
  <c r="D92"/>
  <c r="D98"/>
  <c r="G45"/>
  <c r="G49"/>
  <c r="G51"/>
  <c r="G59"/>
  <c r="G66"/>
  <c r="G77"/>
  <c r="G83"/>
  <c r="G82" s="1"/>
  <c r="G86"/>
  <c r="G88"/>
  <c r="G94"/>
  <c r="G98"/>
  <c r="F45"/>
  <c r="F49"/>
  <c r="F51"/>
  <c r="F66"/>
  <c r="F77"/>
  <c r="F83"/>
  <c r="F82" s="1"/>
  <c r="F86"/>
  <c r="F88"/>
  <c r="F94"/>
  <c r="F98"/>
  <c r="E98"/>
  <c r="E59"/>
  <c r="E92"/>
  <c r="E94"/>
  <c r="E83"/>
  <c r="E77"/>
  <c r="E66"/>
  <c r="E49"/>
  <c r="E51"/>
  <c r="E45"/>
  <c r="F80" i="5"/>
  <c r="G80"/>
  <c r="E80"/>
  <c r="E75"/>
  <c r="F75"/>
  <c r="G75"/>
  <c r="E855"/>
  <c r="E848"/>
  <c r="E847" s="1"/>
  <c r="E846" s="1"/>
  <c r="E801"/>
  <c r="E806"/>
  <c r="E797"/>
  <c r="E795"/>
  <c r="E790"/>
  <c r="E789"/>
  <c r="E743"/>
  <c r="E739"/>
  <c r="F739"/>
  <c r="G739"/>
  <c r="E737"/>
  <c r="G737"/>
  <c r="G748"/>
  <c r="H748"/>
  <c r="E748"/>
  <c r="E742" s="1"/>
  <c r="E732"/>
  <c r="E731"/>
  <c r="E663"/>
  <c r="E657" s="1"/>
  <c r="G640"/>
  <c r="E640"/>
  <c r="G632"/>
  <c r="E632"/>
  <c r="E626" s="1"/>
  <c r="E614" s="1"/>
  <c r="E565"/>
  <c r="E558"/>
  <c r="E557" s="1"/>
  <c r="E556" s="1"/>
  <c r="E610" s="1"/>
  <c r="E507"/>
  <c r="E500"/>
  <c r="E499" s="1"/>
  <c r="E498" s="1"/>
  <c r="E552" s="1"/>
  <c r="E511"/>
  <c r="E510" s="1"/>
  <c r="G500"/>
  <c r="E453"/>
  <c r="E452"/>
  <c r="E442"/>
  <c r="E447"/>
  <c r="E449"/>
  <c r="E440"/>
  <c r="E494" s="1"/>
  <c r="E400"/>
  <c r="F400"/>
  <c r="E394"/>
  <c r="E382" s="1"/>
  <c r="F394"/>
  <c r="F382" s="1"/>
  <c r="E314"/>
  <c r="F314"/>
  <c r="E318"/>
  <c r="F318"/>
  <c r="E309"/>
  <c r="E308" s="1"/>
  <c r="E307" s="1"/>
  <c r="F309"/>
  <c r="F308" s="1"/>
  <c r="G309"/>
  <c r="G291"/>
  <c r="E291"/>
  <c r="E278"/>
  <c r="E283"/>
  <c r="G283"/>
  <c r="E238"/>
  <c r="G238"/>
  <c r="G228"/>
  <c r="E228"/>
  <c r="G220"/>
  <c r="E220"/>
  <c r="E215"/>
  <c r="E164"/>
  <c r="G193"/>
  <c r="E186"/>
  <c r="G174"/>
  <c r="E174"/>
  <c r="E156"/>
  <c r="E86"/>
  <c r="F86"/>
  <c r="G86"/>
  <c r="E123"/>
  <c r="E122" s="1"/>
  <c r="E134" s="1"/>
  <c r="E91"/>
  <c r="F91"/>
  <c r="G91"/>
  <c r="E82"/>
  <c r="G53" i="2" l="1"/>
  <c r="E11"/>
  <c r="E30"/>
  <c r="E10" s="1"/>
  <c r="D10"/>
  <c r="F11"/>
  <c r="F30"/>
  <c r="E800" i="5"/>
  <c r="E74"/>
  <c r="E656"/>
  <c r="E668"/>
  <c r="E150"/>
  <c r="E138" s="1"/>
  <c r="F91" i="2"/>
  <c r="F90" s="1"/>
  <c r="F44"/>
  <c r="F43" s="1"/>
  <c r="D91"/>
  <c r="D90" s="1"/>
  <c r="D44"/>
  <c r="F53"/>
  <c r="G91"/>
  <c r="G90" s="1"/>
  <c r="G44"/>
  <c r="D53"/>
  <c r="E44"/>
  <c r="E53"/>
  <c r="E730" i="5"/>
  <c r="E784" s="1"/>
  <c r="E214"/>
  <c r="E203" s="1"/>
  <c r="E277"/>
  <c r="E265" s="1"/>
  <c r="E320" s="1"/>
  <c r="F100" i="2" l="1"/>
  <c r="D43"/>
  <c r="D100" s="1"/>
  <c r="G43"/>
  <c r="G100" s="1"/>
  <c r="G14" i="6" l="1"/>
  <c r="E900" i="5"/>
  <c r="F855"/>
  <c r="G855"/>
  <c r="F848"/>
  <c r="G848"/>
  <c r="F847"/>
  <c r="G847"/>
  <c r="F846"/>
  <c r="F900" s="1"/>
  <c r="G846"/>
  <c r="G900" s="1"/>
  <c r="F806"/>
  <c r="G806"/>
  <c r="F801"/>
  <c r="F800" s="1"/>
  <c r="G801"/>
  <c r="G800" s="1"/>
  <c r="E788"/>
  <c r="E842" s="1"/>
  <c r="F797"/>
  <c r="G797"/>
  <c r="F795"/>
  <c r="G795"/>
  <c r="F790"/>
  <c r="G790"/>
  <c r="F789"/>
  <c r="G789"/>
  <c r="F748"/>
  <c r="F742" s="1"/>
  <c r="F743"/>
  <c r="G743"/>
  <c r="G742" s="1"/>
  <c r="F737"/>
  <c r="F731" s="1"/>
  <c r="F730" s="1"/>
  <c r="F784" s="1"/>
  <c r="F732"/>
  <c r="G732"/>
  <c r="G731"/>
  <c r="G730" s="1"/>
  <c r="G784" s="1"/>
  <c r="F684"/>
  <c r="F672" s="1"/>
  <c r="G684"/>
  <c r="G672" s="1"/>
  <c r="E672"/>
  <c r="F663"/>
  <c r="G663"/>
  <c r="F657"/>
  <c r="G657"/>
  <c r="F656"/>
  <c r="G656"/>
  <c r="F632"/>
  <c r="F565"/>
  <c r="G565"/>
  <c r="F563"/>
  <c r="G563"/>
  <c r="F558"/>
  <c r="G558"/>
  <c r="F557"/>
  <c r="G557"/>
  <c r="G556" s="1"/>
  <c r="G610" s="1"/>
  <c r="F556"/>
  <c r="F610" s="1"/>
  <c r="F511"/>
  <c r="G511"/>
  <c r="F510"/>
  <c r="F507"/>
  <c r="G507"/>
  <c r="G499" s="1"/>
  <c r="F500"/>
  <c r="F499"/>
  <c r="F498" s="1"/>
  <c r="F552" s="1"/>
  <c r="F453"/>
  <c r="F452" s="1"/>
  <c r="F440" s="1"/>
  <c r="F494" s="1"/>
  <c r="G453"/>
  <c r="F449"/>
  <c r="G449"/>
  <c r="F447"/>
  <c r="G447"/>
  <c r="F442"/>
  <c r="G442"/>
  <c r="G400"/>
  <c r="G394" s="1"/>
  <c r="G382" s="1"/>
  <c r="F307"/>
  <c r="F291"/>
  <c r="F283"/>
  <c r="F278"/>
  <c r="G278"/>
  <c r="F238"/>
  <c r="F215"/>
  <c r="G215"/>
  <c r="F196"/>
  <c r="G196"/>
  <c r="F186"/>
  <c r="F164"/>
  <c r="G164"/>
  <c r="F156"/>
  <c r="G156"/>
  <c r="F82"/>
  <c r="F74" s="1"/>
  <c r="G82"/>
  <c r="G74" s="1"/>
  <c r="F123"/>
  <c r="F122" s="1"/>
  <c r="G123"/>
  <c r="G122" s="1"/>
  <c r="G134" s="1"/>
  <c r="F118"/>
  <c r="G118"/>
  <c r="F109"/>
  <c r="G109"/>
  <c r="F56"/>
  <c r="E249"/>
  <c r="E261" s="1"/>
  <c r="G277" l="1"/>
  <c r="F788"/>
  <c r="F842" s="1"/>
  <c r="G788"/>
  <c r="G842" s="1"/>
  <c r="F249"/>
  <c r="G249"/>
  <c r="F228"/>
  <c r="F220"/>
  <c r="E193"/>
  <c r="F193"/>
  <c r="F174"/>
  <c r="F150" s="1"/>
  <c r="F138" s="1"/>
  <c r="F198" s="1"/>
  <c r="G265" l="1"/>
  <c r="E91" i="2" l="1"/>
  <c r="E88"/>
  <c r="E86"/>
  <c r="E82"/>
  <c r="E46" i="5"/>
  <c r="E35"/>
  <c r="F35"/>
  <c r="E27"/>
  <c r="F27"/>
  <c r="E22"/>
  <c r="F22"/>
  <c r="F21" s="1"/>
  <c r="E51"/>
  <c r="E50" s="1"/>
  <c r="F51"/>
  <c r="F50" s="1"/>
  <c r="H855"/>
  <c r="H853"/>
  <c r="H848"/>
  <c r="H847" s="1"/>
  <c r="H846" s="1"/>
  <c r="H900" s="1"/>
  <c r="H830"/>
  <c r="H825"/>
  <c r="H824" s="1"/>
  <c r="H814"/>
  <c r="H806"/>
  <c r="H801"/>
  <c r="H797"/>
  <c r="H795"/>
  <c r="H790"/>
  <c r="H756"/>
  <c r="H739"/>
  <c r="H731" s="1"/>
  <c r="H737"/>
  <c r="H732"/>
  <c r="G709"/>
  <c r="G698"/>
  <c r="G690"/>
  <c r="G726" s="1"/>
  <c r="H672"/>
  <c r="H666"/>
  <c r="H663"/>
  <c r="H658"/>
  <c r="H651"/>
  <c r="H650" s="1"/>
  <c r="G651"/>
  <c r="H640"/>
  <c r="G626"/>
  <c r="G614" s="1"/>
  <c r="G668" s="1"/>
  <c r="F640"/>
  <c r="F626" s="1"/>
  <c r="F614" s="1"/>
  <c r="F668" s="1"/>
  <c r="H632"/>
  <c r="H627"/>
  <c r="H623"/>
  <c r="H621"/>
  <c r="H616"/>
  <c r="G598"/>
  <c r="G593"/>
  <c r="G582"/>
  <c r="H565"/>
  <c r="H563"/>
  <c r="G540"/>
  <c r="G535"/>
  <c r="G524"/>
  <c r="G510" s="1"/>
  <c r="G498" s="1"/>
  <c r="G552" s="1"/>
  <c r="H511"/>
  <c r="H510" s="1"/>
  <c r="H507"/>
  <c r="H505"/>
  <c r="H500"/>
  <c r="G482"/>
  <c r="G477"/>
  <c r="G466"/>
  <c r="G452" s="1"/>
  <c r="H453"/>
  <c r="H452" s="1"/>
  <c r="H449"/>
  <c r="H447"/>
  <c r="H442"/>
  <c r="G441"/>
  <c r="G424"/>
  <c r="G419"/>
  <c r="G408"/>
  <c r="H400"/>
  <c r="H394" s="1"/>
  <c r="H382" s="1"/>
  <c r="H436" s="1"/>
  <c r="G366"/>
  <c r="G361"/>
  <c r="G318"/>
  <c r="H314"/>
  <c r="G314"/>
  <c r="H309"/>
  <c r="H307" s="1"/>
  <c r="G302"/>
  <c r="H291"/>
  <c r="F277"/>
  <c r="F265" s="1"/>
  <c r="F320" s="1"/>
  <c r="H283"/>
  <c r="H278"/>
  <c r="H256"/>
  <c r="H244"/>
  <c r="G244"/>
  <c r="H238"/>
  <c r="H228"/>
  <c r="H220"/>
  <c r="H214" s="1"/>
  <c r="H203" s="1"/>
  <c r="G214"/>
  <c r="G203" s="1"/>
  <c r="G261" s="1"/>
  <c r="F214"/>
  <c r="F203" s="1"/>
  <c r="F261" s="1"/>
  <c r="H196"/>
  <c r="H193"/>
  <c r="G187"/>
  <c r="G186" s="1"/>
  <c r="H174"/>
  <c r="G150"/>
  <c r="G138" s="1"/>
  <c r="H164"/>
  <c r="H156"/>
  <c r="G113"/>
  <c r="H109"/>
  <c r="G99"/>
  <c r="H91"/>
  <c r="H74"/>
  <c r="H134" s="1"/>
  <c r="F73"/>
  <c r="F134" s="1"/>
  <c r="G64"/>
  <c r="H56"/>
  <c r="H51"/>
  <c r="H50" s="1"/>
  <c r="G51"/>
  <c r="G50" s="1"/>
  <c r="H35"/>
  <c r="H21" s="1"/>
  <c r="G35"/>
  <c r="H27"/>
  <c r="G27"/>
  <c r="H22"/>
  <c r="G22"/>
  <c r="G21"/>
  <c r="G33" i="2"/>
  <c r="G31"/>
  <c r="G30" s="1"/>
  <c r="G28"/>
  <c r="G27" s="1"/>
  <c r="G25"/>
  <c r="G24" s="1"/>
  <c r="G22"/>
  <c r="G21" s="1"/>
  <c r="G19"/>
  <c r="G11" l="1"/>
  <c r="G57" i="5"/>
  <c r="G56" s="1"/>
  <c r="H187"/>
  <c r="H186" s="1"/>
  <c r="G308"/>
  <c r="G307" s="1"/>
  <c r="G320" s="1"/>
  <c r="G440"/>
  <c r="G494" s="1"/>
  <c r="H9"/>
  <c r="H69" s="1"/>
  <c r="H789"/>
  <c r="H626"/>
  <c r="H499"/>
  <c r="H498" s="1"/>
  <c r="H552" s="1"/>
  <c r="F10" i="2"/>
  <c r="E43"/>
  <c r="H150" i="5"/>
  <c r="H138" s="1"/>
  <c r="G198"/>
  <c r="E21"/>
  <c r="E9" s="1"/>
  <c r="E69" s="1"/>
  <c r="G9"/>
  <c r="H277"/>
  <c r="H265" s="1"/>
  <c r="H320" s="1"/>
  <c r="H441"/>
  <c r="H440" s="1"/>
  <c r="H556"/>
  <c r="H610" s="1"/>
  <c r="H742"/>
  <c r="H730" s="1"/>
  <c r="H784" s="1"/>
  <c r="H800"/>
  <c r="F9"/>
  <c r="F69" s="1"/>
  <c r="H788"/>
  <c r="H842" s="1"/>
  <c r="H494"/>
  <c r="H261"/>
  <c r="H615"/>
  <c r="H657"/>
  <c r="E90" i="2"/>
  <c r="G69" i="5" l="1"/>
  <c r="H614"/>
  <c r="H198"/>
  <c r="H668"/>
  <c r="E100" i="2"/>
  <c r="H656" i="5"/>
</calcChain>
</file>

<file path=xl/sharedStrings.xml><?xml version="1.0" encoding="utf-8"?>
<sst xmlns="http://schemas.openxmlformats.org/spreadsheetml/2006/main" count="1270" uniqueCount="238">
  <si>
    <t>I. OPĆI DIO</t>
  </si>
  <si>
    <t>A) SAŽETAK RAČUNA PRIHODA I RASHODA</t>
  </si>
  <si>
    <t>PRIHODI UKUPNO</t>
  </si>
  <si>
    <t>PRIHODI POSLOVANJA</t>
  </si>
  <si>
    <t>PRIHODI OD PRODAJE NEFINANCIJSKE IMOVINE</t>
  </si>
  <si>
    <t>RASHODI UKUPNO</t>
  </si>
  <si>
    <t>RASHODI  POSLOVANJA</t>
  </si>
  <si>
    <t>RASHODI ZA NABAVU NEFINANCIJSKE IMOVINE</t>
  </si>
  <si>
    <t>RAZLIKA - VIŠAK / MANJAK</t>
  </si>
  <si>
    <t>B) SAŽETAK RAČUNA FINANCIRANJA</t>
  </si>
  <si>
    <t>PRIMICI OD FINANCIJSKE IMOVINE I ZADUŽIVANJA</t>
  </si>
  <si>
    <t>IZDACI ZA FINANCIJSKU IMOVINU I OTPLATE ZAJMOVA</t>
  </si>
  <si>
    <t>NETO FINANCIRANJE</t>
  </si>
  <si>
    <t>C) PRENESENI VIŠAK ILI PRENESENI MANJAK I VIŠEGODIŠNJI PLAN URAVNOTEŽENJA</t>
  </si>
  <si>
    <t>UKUPAN DONOS VIŠKA / MANJKA IZ PRETHODNE(IH) GODINE***</t>
  </si>
  <si>
    <t>VIŠAK / MANJAK IZ PRETHODNE(IH) GODINE KOJI ĆE SE RASPOREDITI / POKRITI</t>
  </si>
  <si>
    <t>VIŠAK / MANJAK + NETO FINANCIRANJE</t>
  </si>
  <si>
    <t>*** Napomena: Redak UKUPAN DONOS VIŠKA/MANJKA IZ PRETHODNE(IH) GODINA služi kao informacija i ne uzima se u obzir kod uravnoteženja proračuna, već se proračun uravnotežuje retkom VIŠAK/MANJAK IZ PRETHODNE(IH) GODINE KOJI ĆE SE POKRITI/RASPOREDITI.</t>
  </si>
  <si>
    <t xml:space="preserve">A. RAČUN PRIHODA I RASHODA </t>
  </si>
  <si>
    <t>Razred</t>
  </si>
  <si>
    <t>Skupina</t>
  </si>
  <si>
    <t>Izvor</t>
  </si>
  <si>
    <t>Naziv prihoda</t>
  </si>
  <si>
    <t>Prihodi poslovanja</t>
  </si>
  <si>
    <t>Pomoći iz inozemstva i od subjekata unutar općeg proračuna</t>
  </si>
  <si>
    <t>Ostale pomoći</t>
  </si>
  <si>
    <t>Pomoći EU</t>
  </si>
  <si>
    <t>Prihodi iz nadležnog proračuna i od HZZO-a temeljem ugovornih obveza</t>
  </si>
  <si>
    <t>Opći prihodi i primici</t>
  </si>
  <si>
    <t>Decentralizirana sredstva</t>
  </si>
  <si>
    <t>Prihodi od upravnih i administrativnih pristojbi,pristojbi po posebnim propisima i naknada</t>
  </si>
  <si>
    <t>Prihodi od imovine</t>
  </si>
  <si>
    <t>Vlastiti prihodi</t>
  </si>
  <si>
    <t>Prihodi od prodaje proizvoda i robe te pruženih usluga i prihodi od donacija</t>
  </si>
  <si>
    <t>Tekuće donacije</t>
  </si>
  <si>
    <t>Donacije</t>
  </si>
  <si>
    <t>Vlastiti izvori</t>
  </si>
  <si>
    <t>Rezultat poslovanja</t>
  </si>
  <si>
    <t>RASHODI POSLOVANJA</t>
  </si>
  <si>
    <t>Naziv rashoda</t>
  </si>
  <si>
    <t>Rashodi poslovanja</t>
  </si>
  <si>
    <t>Rashodi za zaposlene</t>
  </si>
  <si>
    <t>Plaće za redovan rad</t>
  </si>
  <si>
    <t>Plaće za prekovremeni rad</t>
  </si>
  <si>
    <t>Plaće za posebne uvjete rada</t>
  </si>
  <si>
    <t>Ostali rashodi za zaposlene</t>
  </si>
  <si>
    <t>Ostali rashode za zaposlene</t>
  </si>
  <si>
    <t xml:space="preserve">Doprinosi na plaće </t>
  </si>
  <si>
    <t xml:space="preserve">Materijalni rashodi </t>
  </si>
  <si>
    <t>Naknada troškova zaposlenima</t>
  </si>
  <si>
    <t>Službena putovanja</t>
  </si>
  <si>
    <t>Naknada za prijevoz</t>
  </si>
  <si>
    <t>Ostale naknade troškova zaposlenima</t>
  </si>
  <si>
    <t>Rashodi za materijal i energiju</t>
  </si>
  <si>
    <t>Uredski materijal i ostali materijal</t>
  </si>
  <si>
    <t>Materijal i sirovine</t>
  </si>
  <si>
    <t>Energija</t>
  </si>
  <si>
    <t>Sitni inventar i auto gume</t>
  </si>
  <si>
    <t>Službena radna odjeća</t>
  </si>
  <si>
    <t>Rashodi za usluge</t>
  </si>
  <si>
    <t>Usluge telefona, prijevoza</t>
  </si>
  <si>
    <t>Usluge tek. održavanje</t>
  </si>
  <si>
    <t>Usluge promidžbe i inform.</t>
  </si>
  <si>
    <t>Komunalne usluge</t>
  </si>
  <si>
    <t>Zakupnine i najmanine</t>
  </si>
  <si>
    <t>intelektualne i oosbne usluge</t>
  </si>
  <si>
    <t>Računalne usluge</t>
  </si>
  <si>
    <t>Ostale usluge</t>
  </si>
  <si>
    <t>Ostali nespoenuti rashodi poslovanja</t>
  </si>
  <si>
    <t>Reprezentacija</t>
  </si>
  <si>
    <t>članarine</t>
  </si>
  <si>
    <t>Članarine</t>
  </si>
  <si>
    <t>Ostali rashodi</t>
  </si>
  <si>
    <t>ostali rashodi</t>
  </si>
  <si>
    <t>Financijski rashodi</t>
  </si>
  <si>
    <t>Ostali financijski rashodi</t>
  </si>
  <si>
    <t>Bankarske usluge i usluge platnog prometa</t>
  </si>
  <si>
    <t>Ostale naknade građanima i kućanstvima iz proračuna</t>
  </si>
  <si>
    <t>Naknada građanima i kuć.iz proračuna</t>
  </si>
  <si>
    <t>Ostale tekuće donacije u naravi</t>
  </si>
  <si>
    <t>Rashodi za nabavu nefinancijske imovine</t>
  </si>
  <si>
    <t>Rashodi za nabavu proizvedene dugotrajne imovine</t>
  </si>
  <si>
    <t>Postrojenja i opreme</t>
  </si>
  <si>
    <t>Uredska oprema i namještaj</t>
  </si>
  <si>
    <t>Sportska i glazbena oprema</t>
  </si>
  <si>
    <t>Knjige,umjetnička djela i ostale izložbene vrijednosti</t>
  </si>
  <si>
    <t>Knjige</t>
  </si>
  <si>
    <t>UKUPNO RASHODI</t>
  </si>
  <si>
    <t>RASHODI PREMA FUNKCIJSKOJ KLASIFIKACIJI</t>
  </si>
  <si>
    <t>BROJČANA OZNAKA I NAZIV</t>
  </si>
  <si>
    <t>UKUPNI RASHODI</t>
  </si>
  <si>
    <t>09 Obrazovanje</t>
  </si>
  <si>
    <t>091 Predškolsko i osnovno obrazovanje</t>
  </si>
  <si>
    <t>0912 Osnovno obrazovanje</t>
  </si>
  <si>
    <t>096 Dodatne usluge u obrazovanju</t>
  </si>
  <si>
    <t>B. RAČUN FINANCIRANJA</t>
  </si>
  <si>
    <t>Naziv</t>
  </si>
  <si>
    <t>Primici od financijske imovine i zaduživanja</t>
  </si>
  <si>
    <t>Primici od zaduživanja</t>
  </si>
  <si>
    <t>Namjenski primici od zaduživanja</t>
  </si>
  <si>
    <t>Izdaci za financijsku imovinu i otplate zajmova</t>
  </si>
  <si>
    <t>Izdaci za otplatu glavnice primljenih kredita i zajmova</t>
  </si>
  <si>
    <t>II. POSEBNI DIO</t>
  </si>
  <si>
    <t>Šifra</t>
  </si>
  <si>
    <t xml:space="preserve">Naziv </t>
  </si>
  <si>
    <t>PROGRAM 1013</t>
  </si>
  <si>
    <t>Materijalni i financijski rashodi</t>
  </si>
  <si>
    <t>Izvor financiranja 44</t>
  </si>
  <si>
    <t>Plaće (Bruto)</t>
  </si>
  <si>
    <t>Plaće u naravi</t>
  </si>
  <si>
    <t>Doprinosi na plaće</t>
  </si>
  <si>
    <t>Doprinosi za mirovinsko osiguranje</t>
  </si>
  <si>
    <t>Doprinosi za obvezno zdravstveno osiguranje</t>
  </si>
  <si>
    <t>Materijalni rashodi</t>
  </si>
  <si>
    <t>Naknade troškova zaposlenima</t>
  </si>
  <si>
    <t>Naknade za prijevoz, rad na terenu i odvojeni život</t>
  </si>
  <si>
    <t>Stručno usavršavanje zaposlenika</t>
  </si>
  <si>
    <t>Ostale naknade troškova zaspolenima</t>
  </si>
  <si>
    <t>Uredski materijal i ostali materijalni rashodi</t>
  </si>
  <si>
    <t>Materijal i dijelovi za tekuće i investicijsko održavanje</t>
  </si>
  <si>
    <t>Vojna sredstva za jednokratnu upotrebu</t>
  </si>
  <si>
    <t>Službena, radna i zaštitna odjeća i obuća</t>
  </si>
  <si>
    <t>Usluge telefona, pošte i prijevoza</t>
  </si>
  <si>
    <t>Usluge tekućeg i investicijskog održavanja</t>
  </si>
  <si>
    <t>Usluge promidžbe i informiranja</t>
  </si>
  <si>
    <t>Zakupnine i najamnine</t>
  </si>
  <si>
    <t>Zdravstvene i veterinarske usluge</t>
  </si>
  <si>
    <t>Intelektualne i osobne usluge</t>
  </si>
  <si>
    <t>Ostali nespomenuti rashodi poslovanja</t>
  </si>
  <si>
    <t>Pristojbe i naknade</t>
  </si>
  <si>
    <t xml:space="preserve">Ostali rashodi </t>
  </si>
  <si>
    <t>Financijski  rashodi</t>
  </si>
  <si>
    <t>Negativne tečajne razlike i razlike zbog primjene valutne klauzule</t>
  </si>
  <si>
    <t>Zatezne kamate</t>
  </si>
  <si>
    <t>Ostali nespomenuti financijski rashodi</t>
  </si>
  <si>
    <t>Građevinski objekti</t>
  </si>
  <si>
    <t>Stambeni objekti</t>
  </si>
  <si>
    <t>Poslovni objekti</t>
  </si>
  <si>
    <t>Ceste, željeznice i ostali prometni objekti</t>
  </si>
  <si>
    <t>Ostali građevinski objekti</t>
  </si>
  <si>
    <t>Postrojenja i oprema</t>
  </si>
  <si>
    <t>Knjige, umjetnička djela i ostale izložbene vrijednosti</t>
  </si>
  <si>
    <t>UKUPNO</t>
  </si>
  <si>
    <t>PROGRAM xxxx</t>
  </si>
  <si>
    <t>Rashodi za zaposlene i ostali rashodi-MZO</t>
  </si>
  <si>
    <t>Aktivnost 1013A101314</t>
  </si>
  <si>
    <t>Izvor financiranja 52</t>
  </si>
  <si>
    <t>naknade građanima i kućanstvima u naravi</t>
  </si>
  <si>
    <t>Programi školstva</t>
  </si>
  <si>
    <t>Izvor financiranja 31</t>
  </si>
  <si>
    <t>Ostali nespom.rashodi poslov.</t>
  </si>
  <si>
    <t>Reprezantacija</t>
  </si>
  <si>
    <t>Članarine i norme</t>
  </si>
  <si>
    <t>Izvor financiranja 43</t>
  </si>
  <si>
    <t>Prihodi za posebne namjene</t>
  </si>
  <si>
    <t>Izvor financiranja 61</t>
  </si>
  <si>
    <t>Aktivnost 1001T100103</t>
  </si>
  <si>
    <t>Školski obroci svima</t>
  </si>
  <si>
    <t>Izvor financiranja 51</t>
  </si>
  <si>
    <t>Školska shema voća i mlijeka</t>
  </si>
  <si>
    <t>Aktivnost 1001T100115</t>
  </si>
  <si>
    <t>Aktivnost 1001T100117</t>
  </si>
  <si>
    <t>Projekt Škole jednakih mogućnosti</t>
  </si>
  <si>
    <t>Izvor financiranja 11</t>
  </si>
  <si>
    <t>Opći prihodi i primitci</t>
  </si>
  <si>
    <t>Pomoći EU-asistenti</t>
  </si>
  <si>
    <t>E-škole</t>
  </si>
  <si>
    <t>Aktivnost 1013A1001330</t>
  </si>
  <si>
    <t>Javni poziv Općine</t>
  </si>
  <si>
    <t>Pomoć_Općina</t>
  </si>
  <si>
    <t>Građanski odgoj</t>
  </si>
  <si>
    <t>Aktivnost A101343</t>
  </si>
  <si>
    <t>Ostali prihodi</t>
  </si>
  <si>
    <t>Kapitalne pomoći pror.korisn.</t>
  </si>
  <si>
    <t>Tekuće pomoći iz dr.pr.</t>
  </si>
  <si>
    <t>Pomoći izvanpr. Korisnika</t>
  </si>
  <si>
    <t>Izvršenje 2023.</t>
  </si>
  <si>
    <t>Plan 2023.</t>
  </si>
  <si>
    <t>Plan za 2024.</t>
  </si>
  <si>
    <t>Rebalans za 2024.</t>
  </si>
  <si>
    <t>Aktivnost A1013A101314</t>
  </si>
  <si>
    <t>Plaće za zaposlene</t>
  </si>
  <si>
    <t>Materijali investicijsko od.</t>
  </si>
  <si>
    <t>Zdrastvene i veterinarske usluge</t>
  </si>
  <si>
    <t>Pomoći proračuna iz drugih proračuna</t>
  </si>
  <si>
    <t>Pomoći od izvanproračunskih korisnika</t>
  </si>
  <si>
    <t>Pomoći proračunskim korisnicima</t>
  </si>
  <si>
    <t>Pomoći temeljem prijenosa EU sredstava</t>
  </si>
  <si>
    <t>PRIHODI POSLOVANJA PREMA IZVORIMA FINANCIRANJA</t>
  </si>
  <si>
    <t>Brojčana oznaka i naziv</t>
  </si>
  <si>
    <t>1 Opći prihodi i primici</t>
  </si>
  <si>
    <t xml:space="preserve">  11 Opći prihodi i primici</t>
  </si>
  <si>
    <t>3 Vlastiti prihodi</t>
  </si>
  <si>
    <t xml:space="preserve">  31 Vlastiti prihodi</t>
  </si>
  <si>
    <t>4 Prihodi za posebne namjene</t>
  </si>
  <si>
    <t xml:space="preserve">  43 Ostali prihodi za posebne namjene</t>
  </si>
  <si>
    <t>4 Decentralizirana sredstva</t>
  </si>
  <si>
    <t xml:space="preserve">  44 Decentralizirana sredstva</t>
  </si>
  <si>
    <t>5 Ostale pomoći</t>
  </si>
  <si>
    <t xml:space="preserve">  52 Ostale pomoći</t>
  </si>
  <si>
    <t>5 Pomoći EU</t>
  </si>
  <si>
    <t xml:space="preserve">  51 Pomoći EU</t>
  </si>
  <si>
    <t>6 Donacije</t>
  </si>
  <si>
    <t xml:space="preserve">  61 Donacije</t>
  </si>
  <si>
    <t>3 Vlastiti izvori</t>
  </si>
  <si>
    <t>RASHODI POSLOVANJA PREMA IZVORIMA FINANCIRANJA</t>
  </si>
  <si>
    <t xml:space="preserve">  43 Ostali prihodi za pos.na.</t>
  </si>
  <si>
    <t xml:space="preserve">  44 Decentralizirana sreds.</t>
  </si>
  <si>
    <t xml:space="preserve">  51 pomoći EU</t>
  </si>
  <si>
    <t>REBALANS FINANCIJSKOG PLANA OSNOVNE ŠKOLE SVETI MARTIN NA MURI
ZA 2024. GODINU</t>
  </si>
  <si>
    <t>PRIHODI POSLOVANJA PREMA EKONOMSKOJ KLASIFIKACIJI</t>
  </si>
  <si>
    <t>Domaćinstvo ŽSV biologija</t>
  </si>
  <si>
    <t>Aktivnost 1013A101304</t>
  </si>
  <si>
    <t>Natjecanje učenika</t>
  </si>
  <si>
    <t>REBALANS FINANCIJSKOG PLANA OSNOVNE ŠKOLE SVETI MARTIN NA MURI ZA 2024. GODINU</t>
  </si>
  <si>
    <t>REBALANS FINANCIJSKOG PLANA OSNOVNE ŠKOLE SVETI MARTIN NA MURI 
ZA 2024. GODINU</t>
  </si>
  <si>
    <t xml:space="preserve">Rebalans za 2024.
</t>
  </si>
  <si>
    <t>Aktivnost 1013A101301</t>
  </si>
  <si>
    <t>Ostali izdaci za osnovne škole</t>
  </si>
  <si>
    <t>Produženi boravak</t>
  </si>
  <si>
    <t>Tekuće pomoći temeljem prijenosa EU sredstava</t>
  </si>
  <si>
    <t>Prihodi iz nadležnog proračuna</t>
  </si>
  <si>
    <t>Prihodi iz nadležnog proračuna za financiranje redovne djelatnosti proračunskih korisnika</t>
  </si>
  <si>
    <t>pristojbi, pristojbi po posebnim propisima i naknada</t>
  </si>
  <si>
    <t>Prihodi od upravnih i administrativnih 
pristojbi, pristojbi po posebnim propisima i naknada</t>
  </si>
  <si>
    <t>Prihodi od financijske imovine</t>
  </si>
  <si>
    <t>Kamate na oročena sredstva i depozite po viđenju</t>
  </si>
  <si>
    <t>Prihodi od prodaje proizvoda i robe te pruženih usluga i prihoda od donacija</t>
  </si>
  <si>
    <t>Prihodi od prodaje proizvoda i roba te pruženh usluga</t>
  </si>
  <si>
    <t>Donacije od pravnih i fizičkih osoba izvan općeg proračuna</t>
  </si>
  <si>
    <t xml:space="preserve">Kazne,upr.mjere i ostali prihodi        </t>
  </si>
  <si>
    <t>Donacije i ostali rashodi</t>
  </si>
  <si>
    <t>Uređaji, strojevi i oprema za ostale namjene</t>
  </si>
  <si>
    <t>Naknade građanima i kućanstvima na temelju osiguranja i druge naknade</t>
  </si>
  <si>
    <t>URBROJ: 2109-46/01-24-1</t>
  </si>
  <si>
    <t xml:space="preserve">Predsjednica ŠO: </t>
  </si>
  <si>
    <t>U Svetom Martinu na Muri, 22.11.2024.godine                                                                                                                                                                                                                   Mirjana Bregović</t>
  </si>
  <si>
    <t>KLASA:400-02/24-01/03</t>
  </si>
</sst>
</file>

<file path=xl/styles.xml><?xml version="1.0" encoding="utf-8"?>
<styleSheet xmlns="http://schemas.openxmlformats.org/spreadsheetml/2006/main">
  <numFmts count="2">
    <numFmt numFmtId="44" formatCode="_-* #,##0.00\ &quot;kn&quot;_-;\-* #,##0.00\ &quot;kn&quot;_-;_-* &quot;-&quot;??\ &quot;kn&quot;_-;_-@_-"/>
    <numFmt numFmtId="43" formatCode="_-* #,##0.00\ _k_n_-;\-* #,##0.00\ _k_n_-;_-* &quot;-&quot;??\ _k_n_-;_-@_-"/>
  </numFmts>
  <fonts count="31">
    <font>
      <sz val="11"/>
      <color rgb="FF000000"/>
      <name val="Calibri"/>
      <family val="2"/>
      <charset val="238"/>
    </font>
    <font>
      <b/>
      <sz val="12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9"/>
      <color rgb="FF00000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1"/>
    </font>
    <font>
      <u/>
      <sz val="10"/>
      <color rgb="FF000000"/>
      <name val="Arial"/>
      <family val="2"/>
      <charset val="238"/>
    </font>
    <font>
      <u/>
      <sz val="11"/>
      <color rgb="FF000000"/>
      <name val="Calibri"/>
      <family val="2"/>
      <charset val="238"/>
    </font>
    <font>
      <sz val="10"/>
      <color rgb="FF000000"/>
      <name val="Arial"/>
      <family val="2"/>
      <charset val="1"/>
    </font>
    <font>
      <b/>
      <sz val="11"/>
      <name val="Calibri"/>
      <family val="2"/>
      <charset val="238"/>
    </font>
    <font>
      <b/>
      <sz val="14"/>
      <name val="Arial"/>
      <family val="2"/>
      <charset val="238"/>
    </font>
    <font>
      <sz val="11"/>
      <name val="Calibri"/>
      <family val="2"/>
      <charset val="238"/>
    </font>
    <font>
      <u/>
      <sz val="11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0"/>
      <name val="Arial"/>
      <family val="2"/>
    </font>
    <font>
      <u/>
      <sz val="10"/>
      <name val="Arial"/>
      <family val="2"/>
      <charset val="238"/>
    </font>
    <font>
      <u/>
      <sz val="11"/>
      <name val="Calibri"/>
      <family val="2"/>
      <charset val="238"/>
      <scheme val="minor"/>
    </font>
    <font>
      <sz val="10"/>
      <name val="Arial"/>
      <family val="2"/>
    </font>
    <font>
      <sz val="9"/>
      <color theme="1"/>
      <name val="Arial"/>
      <family val="2"/>
      <charset val="238"/>
    </font>
    <font>
      <b/>
      <i/>
      <sz val="9"/>
      <name val="Arial"/>
      <family val="2"/>
      <charset val="238"/>
    </font>
    <font>
      <sz val="11"/>
      <color rgb="FF000000"/>
      <name val="Calibri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EEBF7"/>
        <bgColor rgb="FFD9D9D9"/>
      </patternFill>
    </fill>
    <fill>
      <patternFill patternType="solid">
        <fgColor rgb="FFD9D9D9"/>
        <bgColor rgb="FFDEEBF7"/>
      </patternFill>
    </fill>
    <fill>
      <patternFill patternType="solid">
        <fgColor theme="0"/>
        <bgColor rgb="FFFFFFCC"/>
      </patternFill>
    </fill>
    <fill>
      <patternFill patternType="solid">
        <fgColor theme="0" tint="-0.14999847407452621"/>
        <bgColor rgb="FFDEEBF7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FFFFCC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0" fillId="0" borderId="0" applyFont="0" applyFill="0" applyBorder="0" applyAlignment="0" applyProtection="0"/>
    <xf numFmtId="44" fontId="30" fillId="0" borderId="0" applyFont="0" applyFill="0" applyBorder="0" applyAlignment="0" applyProtection="0"/>
  </cellStyleXfs>
  <cellXfs count="251">
    <xf numFmtId="0" fontId="0" fillId="0" borderId="0" xfId="0"/>
    <xf numFmtId="0" fontId="2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wrapText="1"/>
    </xf>
    <xf numFmtId="0" fontId="4" fillId="0" borderId="0" xfId="0" applyFont="1" applyBorder="1" applyAlignment="1" applyProtection="1">
      <alignment wrapText="1"/>
    </xf>
    <xf numFmtId="0" fontId="2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Border="1" applyAlignment="1" applyProtection="1">
      <alignment horizontal="left" wrapText="1"/>
    </xf>
    <xf numFmtId="0" fontId="10" fillId="0" borderId="0" xfId="0" applyFont="1" applyBorder="1" applyAlignment="1" applyProtection="1">
      <alignment wrapText="1"/>
    </xf>
    <xf numFmtId="3" fontId="1" fillId="0" borderId="0" xfId="0" applyNumberFormat="1" applyFont="1" applyBorder="1" applyAlignment="1">
      <alignment horizontal="right"/>
    </xf>
    <xf numFmtId="0" fontId="6" fillId="4" borderId="4" xfId="0" applyFon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  <xf numFmtId="0" fontId="11" fillId="0" borderId="0" xfId="0" applyFont="1"/>
    <xf numFmtId="0" fontId="7" fillId="2" borderId="4" xfId="0" applyFont="1" applyFill="1" applyBorder="1" applyAlignment="1" applyProtection="1">
      <alignment horizontal="left" vertical="center" wrapText="1"/>
    </xf>
    <xf numFmtId="0" fontId="8" fillId="2" borderId="4" xfId="0" applyFont="1" applyFill="1" applyBorder="1" applyAlignment="1" applyProtection="1">
      <alignment horizontal="left" vertical="center" wrapText="1"/>
    </xf>
    <xf numFmtId="0" fontId="8" fillId="2" borderId="4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 applyProtection="1">
      <alignment horizontal="left" vertical="center"/>
    </xf>
    <xf numFmtId="0" fontId="7" fillId="2" borderId="4" xfId="0" applyFont="1" applyFill="1" applyBorder="1" applyAlignment="1" applyProtection="1">
      <alignment vertical="center" wrapText="1"/>
    </xf>
    <xf numFmtId="0" fontId="8" fillId="2" borderId="4" xfId="0" applyFont="1" applyFill="1" applyBorder="1" applyAlignment="1" applyProtection="1">
      <alignment vertical="center" wrapText="1"/>
    </xf>
    <xf numFmtId="0" fontId="0" fillId="2" borderId="0" xfId="0" applyFill="1"/>
    <xf numFmtId="3" fontId="3" fillId="2" borderId="5" xfId="0" applyNumberFormat="1" applyFont="1" applyFill="1" applyBorder="1" applyAlignment="1">
      <alignment horizontal="right"/>
    </xf>
    <xf numFmtId="3" fontId="3" fillId="2" borderId="4" xfId="0" applyNumberFormat="1" applyFont="1" applyFill="1" applyBorder="1" applyAlignment="1">
      <alignment horizontal="right"/>
    </xf>
    <xf numFmtId="0" fontId="6" fillId="0" borderId="6" xfId="0" applyFont="1" applyBorder="1" applyAlignment="1" applyProtection="1">
      <alignment horizontal="center"/>
    </xf>
    <xf numFmtId="0" fontId="0" fillId="0" borderId="3" xfId="0" applyBorder="1"/>
    <xf numFmtId="0" fontId="0" fillId="0" borderId="5" xfId="0" applyBorder="1"/>
    <xf numFmtId="0" fontId="6" fillId="2" borderId="3" xfId="0" applyFont="1" applyFill="1" applyBorder="1" applyAlignment="1" applyProtection="1">
      <alignment wrapText="1"/>
    </xf>
    <xf numFmtId="0" fontId="15" fillId="0" borderId="6" xfId="0" applyFont="1" applyBorder="1" applyAlignment="1" applyProtection="1">
      <alignment horizontal="center"/>
    </xf>
    <xf numFmtId="0" fontId="15" fillId="2" borderId="3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/>
    </xf>
    <xf numFmtId="0" fontId="3" fillId="2" borderId="3" xfId="0" applyFont="1" applyFill="1" applyBorder="1" applyAlignment="1" applyProtection="1">
      <alignment wrapText="1"/>
    </xf>
    <xf numFmtId="0" fontId="6" fillId="0" borderId="7" xfId="0" applyFont="1" applyBorder="1" applyAlignment="1" applyProtection="1">
      <alignment horizontal="center"/>
    </xf>
    <xf numFmtId="0" fontId="0" fillId="0" borderId="1" xfId="0" applyBorder="1"/>
    <xf numFmtId="0" fontId="0" fillId="0" borderId="8" xfId="0" applyBorder="1"/>
    <xf numFmtId="0" fontId="6" fillId="2" borderId="1" xfId="0" applyFont="1" applyFill="1" applyBorder="1" applyAlignment="1" applyProtection="1">
      <alignment wrapText="1"/>
    </xf>
    <xf numFmtId="0" fontId="16" fillId="0" borderId="6" xfId="0" applyFont="1" applyBorder="1" applyAlignment="1" applyProtection="1">
      <alignment horizontal="center"/>
    </xf>
    <xf numFmtId="0" fontId="17" fillId="0" borderId="3" xfId="0" applyFont="1" applyBorder="1"/>
    <xf numFmtId="0" fontId="17" fillId="0" borderId="5" xfId="0" applyFont="1" applyBorder="1"/>
    <xf numFmtId="0" fontId="16" fillId="2" borderId="3" xfId="0" applyFont="1" applyFill="1" applyBorder="1" applyAlignment="1" applyProtection="1">
      <alignment wrapText="1"/>
    </xf>
    <xf numFmtId="0" fontId="3" fillId="0" borderId="7" xfId="0" applyFont="1" applyBorder="1" applyAlignment="1" applyProtection="1">
      <alignment horizontal="center"/>
    </xf>
    <xf numFmtId="0" fontId="3" fillId="2" borderId="1" xfId="0" applyFont="1" applyFill="1" applyBorder="1" applyAlignment="1" applyProtection="1">
      <alignment wrapText="1"/>
    </xf>
    <xf numFmtId="0" fontId="15" fillId="0" borderId="7" xfId="0" applyFont="1" applyBorder="1" applyAlignment="1" applyProtection="1">
      <alignment horizontal="center"/>
    </xf>
    <xf numFmtId="0" fontId="15" fillId="2" borderId="1" xfId="0" applyFont="1" applyFill="1" applyBorder="1" applyAlignment="1" applyProtection="1">
      <alignment wrapText="1"/>
    </xf>
    <xf numFmtId="0" fontId="8" fillId="2" borderId="3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18" fillId="0" borderId="6" xfId="0" applyFont="1" applyBorder="1" applyAlignment="1" applyProtection="1">
      <alignment horizontal="center"/>
    </xf>
    <xf numFmtId="0" fontId="18" fillId="2" borderId="3" xfId="0" applyFont="1" applyFill="1" applyBorder="1" applyAlignment="1" applyProtection="1">
      <alignment wrapText="1"/>
    </xf>
    <xf numFmtId="0" fontId="16" fillId="2" borderId="4" xfId="0" applyFont="1" applyFill="1" applyBorder="1" applyAlignment="1" applyProtection="1">
      <alignment wrapText="1"/>
    </xf>
    <xf numFmtId="0" fontId="6" fillId="5" borderId="3" xfId="0" applyFont="1" applyFill="1" applyBorder="1" applyAlignment="1" applyProtection="1">
      <alignment wrapText="1"/>
    </xf>
    <xf numFmtId="0" fontId="6" fillId="4" borderId="4" xfId="0" applyFont="1" applyFill="1" applyBorder="1" applyAlignment="1" applyProtection="1">
      <alignment horizontal="center" vertical="center" wrapText="1"/>
    </xf>
    <xf numFmtId="0" fontId="5" fillId="0" borderId="0" xfId="0" applyFont="1"/>
    <xf numFmtId="0" fontId="0" fillId="8" borderId="0" xfId="0" applyFill="1"/>
    <xf numFmtId="0" fontId="7" fillId="8" borderId="4" xfId="0" applyNumberFormat="1" applyFont="1" applyFill="1" applyBorder="1" applyAlignment="1" applyProtection="1">
      <alignment vertical="center" wrapText="1"/>
    </xf>
    <xf numFmtId="0" fontId="12" fillId="8" borderId="4" xfId="0" quotePrefix="1" applyFont="1" applyFill="1" applyBorder="1" applyAlignment="1">
      <alignment horizontal="left" vertical="center"/>
    </xf>
    <xf numFmtId="3" fontId="8" fillId="8" borderId="4" xfId="0" applyNumberFormat="1" applyFont="1" applyFill="1" applyBorder="1" applyAlignment="1">
      <alignment horizontal="right"/>
    </xf>
    <xf numFmtId="0" fontId="7" fillId="8" borderId="4" xfId="0" applyFont="1" applyFill="1" applyBorder="1" applyAlignment="1">
      <alignment horizontal="left" vertical="center"/>
    </xf>
    <xf numFmtId="3" fontId="7" fillId="8" borderId="4" xfId="0" applyNumberFormat="1" applyFont="1" applyFill="1" applyBorder="1" applyAlignment="1">
      <alignment horizontal="right"/>
    </xf>
    <xf numFmtId="0" fontId="12" fillId="8" borderId="4" xfId="0" applyFont="1" applyFill="1" applyBorder="1" applyAlignment="1">
      <alignment horizontal="left" vertical="center"/>
    </xf>
    <xf numFmtId="0" fontId="7" fillId="8" borderId="4" xfId="0" applyNumberFormat="1" applyFont="1" applyFill="1" applyBorder="1" applyAlignment="1" applyProtection="1">
      <alignment horizontal="left" vertical="center" wrapText="1"/>
    </xf>
    <xf numFmtId="3" fontId="7" fillId="8" borderId="5" xfId="0" applyNumberFormat="1" applyFont="1" applyFill="1" applyBorder="1" applyAlignment="1">
      <alignment horizontal="right"/>
    </xf>
    <xf numFmtId="0" fontId="12" fillId="8" borderId="4" xfId="0" quotePrefix="1" applyFont="1" applyFill="1" applyBorder="1" applyAlignment="1">
      <alignment horizontal="left" vertical="center" wrapText="1"/>
    </xf>
    <xf numFmtId="0" fontId="7" fillId="8" borderId="4" xfId="0" applyFont="1" applyFill="1" applyBorder="1" applyAlignment="1">
      <alignment horizontal="left" vertical="center" wrapText="1"/>
    </xf>
    <xf numFmtId="0" fontId="12" fillId="8" borderId="4" xfId="0" applyFont="1" applyFill="1" applyBorder="1" applyAlignment="1">
      <alignment horizontal="left" vertical="center" wrapText="1"/>
    </xf>
    <xf numFmtId="0" fontId="21" fillId="0" borderId="0" xfId="0" applyFont="1"/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vertical="center" wrapText="1"/>
    </xf>
    <xf numFmtId="0" fontId="7" fillId="9" borderId="4" xfId="0" applyNumberFormat="1" applyFont="1" applyFill="1" applyBorder="1" applyAlignment="1" applyProtection="1">
      <alignment horizontal="center" vertical="center" wrapText="1"/>
    </xf>
    <xf numFmtId="0" fontId="7" fillId="9" borderId="5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left" vertical="center" wrapText="1"/>
    </xf>
    <xf numFmtId="3" fontId="7" fillId="8" borderId="4" xfId="0" applyNumberFormat="1" applyFont="1" applyFill="1" applyBorder="1" applyAlignment="1" applyProtection="1">
      <alignment horizontal="center" vertical="center" wrapText="1"/>
    </xf>
    <xf numFmtId="3" fontId="7" fillId="8" borderId="4" xfId="0" applyNumberFormat="1" applyFont="1" applyFill="1" applyBorder="1" applyAlignment="1" applyProtection="1">
      <alignment horizontal="right" vertical="center" wrapText="1"/>
    </xf>
    <xf numFmtId="0" fontId="12" fillId="0" borderId="4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6" fillId="4" borderId="4" xfId="0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 applyProtection="1">
      <alignment wrapText="1"/>
    </xf>
    <xf numFmtId="0" fontId="7" fillId="0" borderId="6" xfId="0" applyNumberFormat="1" applyFont="1" applyFill="1" applyBorder="1" applyAlignment="1" applyProtection="1">
      <alignment horizontal="center"/>
    </xf>
    <xf numFmtId="0" fontId="21" fillId="0" borderId="3" xfId="0" applyFont="1" applyBorder="1"/>
    <xf numFmtId="0" fontId="21" fillId="0" borderId="5" xfId="0" applyFont="1" applyBorder="1"/>
    <xf numFmtId="0" fontId="7" fillId="0" borderId="3" xfId="0" applyNumberFormat="1" applyFont="1" applyFill="1" applyBorder="1" applyAlignment="1" applyProtection="1">
      <alignment wrapText="1"/>
    </xf>
    <xf numFmtId="0" fontId="24" fillId="0" borderId="6" xfId="0" applyNumberFormat="1" applyFont="1" applyFill="1" applyBorder="1" applyAlignment="1" applyProtection="1">
      <alignment horizontal="center"/>
    </xf>
    <xf numFmtId="0" fontId="24" fillId="0" borderId="3" xfId="0" applyNumberFormat="1" applyFont="1" applyFill="1" applyBorder="1" applyAlignment="1" applyProtection="1">
      <alignment wrapText="1"/>
    </xf>
    <xf numFmtId="0" fontId="8" fillId="0" borderId="6" xfId="0" applyNumberFormat="1" applyFont="1" applyFill="1" applyBorder="1" applyAlignment="1" applyProtection="1">
      <alignment horizontal="center"/>
    </xf>
    <xf numFmtId="0" fontId="7" fillId="0" borderId="7" xfId="0" applyNumberFormat="1" applyFont="1" applyFill="1" applyBorder="1" applyAlignment="1" applyProtection="1">
      <alignment horizontal="center"/>
    </xf>
    <xf numFmtId="0" fontId="21" fillId="0" borderId="1" xfId="0" applyFont="1" applyBorder="1"/>
    <xf numFmtId="0" fontId="21" fillId="0" borderId="8" xfId="0" applyFont="1" applyBorder="1"/>
    <xf numFmtId="0" fontId="7" fillId="0" borderId="1" xfId="0" applyNumberFormat="1" applyFont="1" applyFill="1" applyBorder="1" applyAlignment="1" applyProtection="1">
      <alignment wrapText="1"/>
    </xf>
    <xf numFmtId="0" fontId="25" fillId="0" borderId="6" xfId="0" applyNumberFormat="1" applyFont="1" applyFill="1" applyBorder="1" applyAlignment="1" applyProtection="1">
      <alignment horizontal="center"/>
    </xf>
    <xf numFmtId="0" fontId="26" fillId="0" borderId="3" xfId="0" applyFont="1" applyBorder="1"/>
    <xf numFmtId="0" fontId="26" fillId="0" borderId="5" xfId="0" applyFont="1" applyBorder="1"/>
    <xf numFmtId="0" fontId="25" fillId="0" borderId="3" xfId="0" applyNumberFormat="1" applyFont="1" applyFill="1" applyBorder="1" applyAlignment="1" applyProtection="1">
      <alignment wrapText="1"/>
    </xf>
    <xf numFmtId="0" fontId="8" fillId="0" borderId="7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wrapText="1"/>
    </xf>
    <xf numFmtId="0" fontId="24" fillId="0" borderId="7" xfId="0" applyNumberFormat="1" applyFont="1" applyFill="1" applyBorder="1" applyAlignment="1" applyProtection="1">
      <alignment horizontal="center"/>
    </xf>
    <xf numFmtId="0" fontId="24" fillId="0" borderId="1" xfId="0" applyNumberFormat="1" applyFont="1" applyFill="1" applyBorder="1" applyAlignment="1" applyProtection="1">
      <alignment wrapText="1"/>
    </xf>
    <xf numFmtId="0" fontId="7" fillId="8" borderId="6" xfId="0" applyNumberFormat="1" applyFont="1" applyFill="1" applyBorder="1" applyAlignment="1" applyProtection="1">
      <alignment horizontal="center"/>
    </xf>
    <xf numFmtId="0" fontId="21" fillId="8" borderId="3" xfId="0" applyFont="1" applyFill="1" applyBorder="1"/>
    <xf numFmtId="0" fontId="21" fillId="8" borderId="5" xfId="0" applyFont="1" applyFill="1" applyBorder="1"/>
    <xf numFmtId="0" fontId="7" fillId="8" borderId="3" xfId="0" applyNumberFormat="1" applyFont="1" applyFill="1" applyBorder="1" applyAlignment="1" applyProtection="1">
      <alignment wrapText="1"/>
    </xf>
    <xf numFmtId="0" fontId="8" fillId="8" borderId="6" xfId="0" applyNumberFormat="1" applyFont="1" applyFill="1" applyBorder="1" applyAlignment="1" applyProtection="1">
      <alignment horizontal="center"/>
    </xf>
    <xf numFmtId="0" fontId="8" fillId="8" borderId="3" xfId="0" applyNumberFormat="1" applyFont="1" applyFill="1" applyBorder="1" applyAlignment="1" applyProtection="1">
      <alignment wrapText="1"/>
    </xf>
    <xf numFmtId="0" fontId="8" fillId="0" borderId="6" xfId="0" applyNumberFormat="1" applyFont="1" applyFill="1" applyBorder="1" applyAlignment="1" applyProtection="1">
      <alignment horizontal="center" vertical="center"/>
    </xf>
    <xf numFmtId="4" fontId="21" fillId="8" borderId="4" xfId="0" applyNumberFormat="1" applyFont="1" applyFill="1" applyBorder="1"/>
    <xf numFmtId="0" fontId="27" fillId="0" borderId="6" xfId="0" applyNumberFormat="1" applyFont="1" applyFill="1" applyBorder="1" applyAlignment="1" applyProtection="1">
      <alignment horizontal="center"/>
    </xf>
    <xf numFmtId="0" fontId="27" fillId="0" borderId="3" xfId="0" applyNumberFormat="1" applyFont="1" applyFill="1" applyBorder="1" applyAlignment="1" applyProtection="1">
      <alignment wrapText="1"/>
    </xf>
    <xf numFmtId="0" fontId="7" fillId="9" borderId="4" xfId="0" applyNumberFormat="1" applyFont="1" applyFill="1" applyBorder="1" applyAlignment="1" applyProtection="1">
      <alignment horizontal="center" vertical="center"/>
    </xf>
    <xf numFmtId="0" fontId="7" fillId="10" borderId="3" xfId="0" applyNumberFormat="1" applyFont="1" applyFill="1" applyBorder="1" applyAlignment="1" applyProtection="1">
      <alignment horizontal="left" vertical="center" wrapText="1"/>
    </xf>
    <xf numFmtId="0" fontId="12" fillId="10" borderId="3" xfId="0" applyNumberFormat="1" applyFont="1" applyFill="1" applyBorder="1" applyAlignment="1" applyProtection="1">
      <alignment horizontal="left" vertical="center" wrapText="1"/>
    </xf>
    <xf numFmtId="0" fontId="6" fillId="11" borderId="3" xfId="0" applyFont="1" applyFill="1" applyBorder="1" applyAlignment="1" applyProtection="1">
      <alignment horizontal="left" vertical="center" wrapText="1"/>
    </xf>
    <xf numFmtId="0" fontId="12" fillId="11" borderId="3" xfId="0" applyFont="1" applyFill="1" applyBorder="1" applyAlignment="1" applyProtection="1">
      <alignment horizontal="left" vertical="center" wrapText="1"/>
    </xf>
    <xf numFmtId="0" fontId="13" fillId="11" borderId="3" xfId="0" applyFont="1" applyFill="1" applyBorder="1" applyAlignment="1" applyProtection="1">
      <alignment horizontal="left" vertical="center" wrapText="1"/>
    </xf>
    <xf numFmtId="0" fontId="7" fillId="11" borderId="3" xfId="0" applyFont="1" applyFill="1" applyBorder="1" applyAlignment="1" applyProtection="1">
      <alignment horizontal="left" vertical="center" wrapText="1"/>
    </xf>
    <xf numFmtId="0" fontId="0" fillId="8" borderId="3" xfId="0" applyFill="1" applyBorder="1"/>
    <xf numFmtId="0" fontId="18" fillId="8" borderId="10" xfId="0" applyFont="1" applyFill="1" applyBorder="1" applyAlignment="1" applyProtection="1">
      <alignment horizontal="center"/>
    </xf>
    <xf numFmtId="0" fontId="18" fillId="8" borderId="6" xfId="0" applyFont="1" applyFill="1" applyBorder="1" applyAlignment="1" applyProtection="1">
      <alignment horizontal="center"/>
    </xf>
    <xf numFmtId="0" fontId="0" fillId="8" borderId="5" xfId="0" applyFill="1" applyBorder="1"/>
    <xf numFmtId="0" fontId="18" fillId="5" borderId="3" xfId="0" applyFont="1" applyFill="1" applyBorder="1" applyAlignment="1" applyProtection="1">
      <alignment wrapText="1"/>
    </xf>
    <xf numFmtId="0" fontId="27" fillId="8" borderId="10" xfId="0" applyNumberFormat="1" applyFont="1" applyFill="1" applyBorder="1" applyAlignment="1" applyProtection="1">
      <alignment horizontal="center"/>
    </xf>
    <xf numFmtId="3" fontId="8" fillId="8" borderId="5" xfId="0" applyNumberFormat="1" applyFont="1" applyFill="1" applyBorder="1" applyAlignment="1">
      <alignment horizontal="right"/>
    </xf>
    <xf numFmtId="0" fontId="6" fillId="8" borderId="6" xfId="0" applyFont="1" applyFill="1" applyBorder="1" applyAlignment="1" applyProtection="1">
      <alignment horizontal="center"/>
    </xf>
    <xf numFmtId="2" fontId="7" fillId="2" borderId="4" xfId="0" applyNumberFormat="1" applyFont="1" applyFill="1" applyBorder="1" applyAlignment="1" applyProtection="1">
      <alignment horizontal="left" vertical="center" wrapText="1"/>
    </xf>
    <xf numFmtId="2" fontId="8" fillId="2" borderId="4" xfId="0" applyNumberFormat="1" applyFont="1" applyFill="1" applyBorder="1" applyAlignment="1" applyProtection="1">
      <alignment horizontal="left" vertical="center" wrapText="1"/>
    </xf>
    <xf numFmtId="2" fontId="12" fillId="2" borderId="4" xfId="0" applyNumberFormat="1" applyFont="1" applyFill="1" applyBorder="1" applyAlignment="1">
      <alignment horizontal="left" vertical="center"/>
    </xf>
    <xf numFmtId="2" fontId="12" fillId="2" borderId="4" xfId="0" applyNumberFormat="1" applyFont="1" applyFill="1" applyBorder="1" applyAlignment="1">
      <alignment horizontal="left" vertical="center" wrapText="1"/>
    </xf>
    <xf numFmtId="2" fontId="8" fillId="2" borderId="4" xfId="0" applyNumberFormat="1" applyFont="1" applyFill="1" applyBorder="1" applyAlignment="1">
      <alignment horizontal="left" vertical="center" wrapText="1"/>
    </xf>
    <xf numFmtId="2" fontId="7" fillId="2" borderId="4" xfId="0" applyNumberFormat="1" applyFont="1" applyFill="1" applyBorder="1" applyAlignment="1">
      <alignment horizontal="left" vertical="center" wrapText="1"/>
    </xf>
    <xf numFmtId="2" fontId="7" fillId="2" borderId="4" xfId="0" quotePrefix="1" applyNumberFormat="1" applyFont="1" applyFill="1" applyBorder="1" applyAlignment="1" applyProtection="1">
      <alignment horizontal="left" vertical="center" wrapText="1"/>
    </xf>
    <xf numFmtId="2" fontId="8" fillId="2" borderId="4" xfId="0" applyNumberFormat="1" applyFont="1" applyFill="1" applyBorder="1" applyAlignment="1" applyProtection="1">
      <alignment horizontal="left" vertical="center"/>
    </xf>
    <xf numFmtId="2" fontId="7" fillId="2" borderId="4" xfId="0" applyNumberFormat="1" applyFont="1" applyFill="1" applyBorder="1" applyAlignment="1" applyProtection="1">
      <alignment vertical="center" wrapText="1"/>
    </xf>
    <xf numFmtId="2" fontId="8" fillId="2" borderId="4" xfId="0" applyNumberFormat="1" applyFont="1" applyFill="1" applyBorder="1" applyAlignment="1" applyProtection="1">
      <alignment vertical="center" wrapText="1"/>
    </xf>
    <xf numFmtId="2" fontId="0" fillId="0" borderId="0" xfId="0" applyNumberFormat="1"/>
    <xf numFmtId="2" fontId="0" fillId="2" borderId="0" xfId="0" applyNumberFormat="1" applyFill="1"/>
    <xf numFmtId="2" fontId="2" fillId="0" borderId="0" xfId="0" applyNumberFormat="1" applyFont="1" applyBorder="1" applyAlignment="1" applyProtection="1">
      <alignment horizontal="center" vertical="center" wrapText="1"/>
    </xf>
    <xf numFmtId="2" fontId="2" fillId="2" borderId="0" xfId="0" applyNumberFormat="1" applyFont="1" applyFill="1" applyBorder="1" applyAlignment="1" applyProtection="1">
      <alignment horizontal="center" vertical="center" wrapText="1"/>
    </xf>
    <xf numFmtId="2" fontId="3" fillId="2" borderId="0" xfId="0" applyNumberFormat="1" applyFont="1" applyFill="1" applyBorder="1" applyAlignment="1" applyProtection="1">
      <alignment vertical="center" wrapText="1"/>
    </xf>
    <xf numFmtId="2" fontId="6" fillId="4" borderId="4" xfId="0" applyNumberFormat="1" applyFont="1" applyFill="1" applyBorder="1" applyAlignment="1" applyProtection="1">
      <alignment horizontal="center" vertical="center" wrapText="1"/>
    </xf>
    <xf numFmtId="2" fontId="6" fillId="4" borderId="5" xfId="0" applyNumberFormat="1" applyFont="1" applyFill="1" applyBorder="1" applyAlignment="1" applyProtection="1">
      <alignment horizontal="center" vertical="center" wrapText="1"/>
    </xf>
    <xf numFmtId="2" fontId="6" fillId="6" borderId="5" xfId="0" applyNumberFormat="1" applyFont="1" applyFill="1" applyBorder="1" applyAlignment="1" applyProtection="1">
      <alignment horizontal="center" vertical="center" wrapText="1"/>
    </xf>
    <xf numFmtId="2" fontId="3" fillId="2" borderId="4" xfId="0" applyNumberFormat="1" applyFont="1" applyFill="1" applyBorder="1" applyAlignment="1" applyProtection="1">
      <alignment horizontal="left" vertical="center" wrapText="1"/>
    </xf>
    <xf numFmtId="2" fontId="3" fillId="2" borderId="4" xfId="0" applyNumberFormat="1" applyFont="1" applyFill="1" applyBorder="1" applyAlignment="1">
      <alignment horizontal="left" vertical="center"/>
    </xf>
    <xf numFmtId="2" fontId="13" fillId="2" borderId="4" xfId="0" applyNumberFormat="1" applyFont="1" applyFill="1" applyBorder="1" applyAlignment="1">
      <alignment horizontal="left" vertical="center"/>
    </xf>
    <xf numFmtId="2" fontId="6" fillId="2" borderId="4" xfId="0" applyNumberFormat="1" applyFont="1" applyFill="1" applyBorder="1" applyAlignment="1" applyProtection="1">
      <alignment vertical="center" wrapText="1"/>
    </xf>
    <xf numFmtId="2" fontId="3" fillId="2" borderId="4" xfId="0" applyNumberFormat="1" applyFont="1" applyFill="1" applyBorder="1" applyAlignment="1" applyProtection="1">
      <alignment vertical="center" wrapText="1"/>
    </xf>
    <xf numFmtId="2" fontId="3" fillId="5" borderId="4" xfId="0" applyNumberFormat="1" applyFont="1" applyFill="1" applyBorder="1" applyAlignment="1" applyProtection="1">
      <alignment vertical="center" wrapText="1"/>
    </xf>
    <xf numFmtId="2" fontId="8" fillId="5" borderId="4" xfId="0" applyNumberFormat="1" applyFont="1" applyFill="1" applyBorder="1" applyAlignment="1" applyProtection="1">
      <alignment horizontal="left" vertical="center" wrapText="1"/>
    </xf>
    <xf numFmtId="2" fontId="6" fillId="5" borderId="4" xfId="0" applyNumberFormat="1" applyFont="1" applyFill="1" applyBorder="1" applyAlignment="1" applyProtection="1">
      <alignment vertical="center" wrapText="1"/>
    </xf>
    <xf numFmtId="2" fontId="3" fillId="5" borderId="4" xfId="0" applyNumberFormat="1" applyFont="1" applyFill="1" applyBorder="1" applyAlignment="1" applyProtection="1">
      <alignment vertical="center"/>
    </xf>
    <xf numFmtId="2" fontId="14" fillId="5" borderId="4" xfId="0" applyNumberFormat="1" applyFont="1" applyFill="1" applyBorder="1" applyAlignment="1">
      <alignment horizontal="left" vertical="center"/>
    </xf>
    <xf numFmtId="2" fontId="6" fillId="0" borderId="2" xfId="0" applyNumberFormat="1" applyFont="1" applyBorder="1" applyAlignment="1">
      <alignment horizontal="left" wrapText="1"/>
    </xf>
    <xf numFmtId="2" fontId="6" fillId="0" borderId="3" xfId="0" applyNumberFormat="1" applyFont="1" applyBorder="1" applyAlignment="1">
      <alignment horizontal="left" wrapText="1"/>
    </xf>
    <xf numFmtId="2" fontId="6" fillId="0" borderId="3" xfId="0" applyNumberFormat="1" applyFont="1" applyBorder="1" applyAlignment="1">
      <alignment horizontal="center" wrapText="1"/>
    </xf>
    <xf numFmtId="2" fontId="6" fillId="0" borderId="3" xfId="0" applyNumberFormat="1" applyFont="1" applyBorder="1" applyAlignment="1" applyProtection="1">
      <alignment horizontal="left"/>
    </xf>
    <xf numFmtId="2" fontId="6" fillId="2" borderId="4" xfId="0" applyNumberFormat="1" applyFont="1" applyFill="1" applyBorder="1" applyAlignment="1" applyProtection="1">
      <alignment horizontal="center" vertical="center" wrapText="1"/>
    </xf>
    <xf numFmtId="2" fontId="6" fillId="5" borderId="4" xfId="0" applyNumberFormat="1" applyFont="1" applyFill="1" applyBorder="1" applyAlignment="1" applyProtection="1">
      <alignment horizontal="center" vertical="center" wrapText="1"/>
    </xf>
    <xf numFmtId="2" fontId="6" fillId="0" borderId="4" xfId="0" applyNumberFormat="1" applyFont="1" applyBorder="1" applyAlignment="1">
      <alignment horizontal="right"/>
    </xf>
    <xf numFmtId="2" fontId="7" fillId="3" borderId="2" xfId="0" applyNumberFormat="1" applyFont="1" applyFill="1" applyBorder="1" applyAlignment="1">
      <alignment horizontal="left" vertical="center"/>
    </xf>
    <xf numFmtId="2" fontId="8" fillId="3" borderId="3" xfId="0" applyNumberFormat="1" applyFont="1" applyFill="1" applyBorder="1" applyAlignment="1" applyProtection="1">
      <alignment vertical="center"/>
    </xf>
    <xf numFmtId="2" fontId="6" fillId="3" borderId="4" xfId="0" applyNumberFormat="1" applyFont="1" applyFill="1" applyBorder="1" applyAlignment="1">
      <alignment horizontal="right"/>
    </xf>
    <xf numFmtId="2" fontId="4" fillId="0" borderId="0" xfId="0" applyNumberFormat="1" applyFont="1" applyBorder="1" applyAlignment="1" applyProtection="1">
      <alignment horizontal="center" vertical="center" wrapText="1"/>
    </xf>
    <xf numFmtId="2" fontId="3" fillId="0" borderId="0" xfId="0" applyNumberFormat="1" applyFont="1" applyBorder="1" applyAlignment="1" applyProtection="1"/>
    <xf numFmtId="2" fontId="6" fillId="4" borderId="2" xfId="0" applyNumberFormat="1" applyFont="1" applyFill="1" applyBorder="1" applyAlignment="1">
      <alignment horizontal="right"/>
    </xf>
    <xf numFmtId="2" fontId="6" fillId="4" borderId="4" xfId="0" applyNumberFormat="1" applyFont="1" applyFill="1" applyBorder="1" applyAlignment="1">
      <alignment horizontal="right"/>
    </xf>
    <xf numFmtId="2" fontId="6" fillId="3" borderId="2" xfId="0" applyNumberFormat="1" applyFont="1" applyFill="1" applyBorder="1" applyAlignment="1">
      <alignment horizontal="right"/>
    </xf>
    <xf numFmtId="0" fontId="7" fillId="2" borderId="4" xfId="0" applyNumberFormat="1" applyFont="1" applyFill="1" applyBorder="1" applyAlignment="1" applyProtection="1">
      <alignment horizontal="left" vertical="center" wrapText="1"/>
    </xf>
    <xf numFmtId="0" fontId="8" fillId="2" borderId="4" xfId="0" applyNumberFormat="1" applyFont="1" applyFill="1" applyBorder="1" applyAlignment="1" applyProtection="1">
      <alignment horizontal="left" vertical="center" wrapText="1"/>
    </xf>
    <xf numFmtId="0" fontId="8" fillId="2" borderId="4" xfId="0" applyNumberFormat="1" applyFont="1" applyFill="1" applyBorder="1" applyAlignment="1">
      <alignment horizontal="left" vertical="center"/>
    </xf>
    <xf numFmtId="0" fontId="7" fillId="2" borderId="4" xfId="0" applyNumberFormat="1" applyFont="1" applyFill="1" applyBorder="1" applyAlignment="1">
      <alignment horizontal="left" vertical="center"/>
    </xf>
    <xf numFmtId="0" fontId="7" fillId="2" borderId="4" xfId="0" applyNumberFormat="1" applyFont="1" applyFill="1" applyBorder="1" applyAlignment="1" applyProtection="1">
      <alignment horizontal="left" vertical="center"/>
    </xf>
    <xf numFmtId="0" fontId="8" fillId="2" borderId="4" xfId="0" applyNumberFormat="1" applyFont="1" applyFill="1" applyBorder="1" applyAlignment="1" applyProtection="1">
      <alignment horizontal="left" vertical="center"/>
    </xf>
    <xf numFmtId="0" fontId="7" fillId="5" borderId="4" xfId="0" applyNumberFormat="1" applyFont="1" applyFill="1" applyBorder="1" applyAlignment="1">
      <alignment horizontal="left" vertical="center"/>
    </xf>
    <xf numFmtId="0" fontId="8" fillId="5" borderId="4" xfId="0" applyNumberFormat="1" applyFont="1" applyFill="1" applyBorder="1" applyAlignment="1" applyProtection="1">
      <alignment horizontal="left" vertical="center"/>
    </xf>
    <xf numFmtId="0" fontId="8" fillId="5" borderId="4" xfId="0" applyNumberFormat="1" applyFont="1" applyFill="1" applyBorder="1" applyAlignment="1" applyProtection="1">
      <alignment horizontal="left" vertical="center" wrapText="1"/>
    </xf>
    <xf numFmtId="4" fontId="6" fillId="3" borderId="4" xfId="0" applyNumberFormat="1" applyFont="1" applyFill="1" applyBorder="1" applyAlignment="1">
      <alignment horizontal="right"/>
    </xf>
    <xf numFmtId="4" fontId="6" fillId="12" borderId="4" xfId="0" applyNumberFormat="1" applyFont="1" applyFill="1" applyBorder="1" applyAlignment="1">
      <alignment horizontal="right"/>
    </xf>
    <xf numFmtId="4" fontId="6" fillId="0" borderId="4" xfId="0" applyNumberFormat="1" applyFont="1" applyBorder="1" applyAlignment="1">
      <alignment horizontal="right"/>
    </xf>
    <xf numFmtId="4" fontId="6" fillId="5" borderId="5" xfId="0" applyNumberFormat="1" applyFont="1" applyFill="1" applyBorder="1" applyAlignment="1">
      <alignment horizontal="right"/>
    </xf>
    <xf numFmtId="4" fontId="3" fillId="5" borderId="5" xfId="0" applyNumberFormat="1" applyFont="1" applyFill="1" applyBorder="1" applyAlignment="1">
      <alignment horizontal="right"/>
    </xf>
    <xf numFmtId="4" fontId="3" fillId="5" borderId="4" xfId="0" applyNumberFormat="1" applyFont="1" applyFill="1" applyBorder="1" applyAlignment="1">
      <alignment horizontal="right"/>
    </xf>
    <xf numFmtId="4" fontId="6" fillId="5" borderId="5" xfId="1" applyNumberFormat="1" applyFont="1" applyFill="1" applyBorder="1" applyAlignment="1">
      <alignment horizontal="right"/>
    </xf>
    <xf numFmtId="4" fontId="3" fillId="5" borderId="5" xfId="1" applyNumberFormat="1" applyFont="1" applyFill="1" applyBorder="1" applyAlignment="1">
      <alignment horizontal="right"/>
    </xf>
    <xf numFmtId="4" fontId="6" fillId="5" borderId="4" xfId="0" applyNumberFormat="1" applyFont="1" applyFill="1" applyBorder="1" applyAlignment="1"/>
    <xf numFmtId="4" fontId="8" fillId="5" borderId="5" xfId="0" applyNumberFormat="1" applyFont="1" applyFill="1" applyBorder="1" applyAlignment="1"/>
    <xf numFmtId="4" fontId="7" fillId="5" borderId="4" xfId="0" applyNumberFormat="1" applyFont="1" applyFill="1" applyBorder="1" applyAlignment="1"/>
    <xf numFmtId="4" fontId="3" fillId="5" borderId="4" xfId="0" applyNumberFormat="1" applyFont="1" applyFill="1" applyBorder="1" applyAlignment="1"/>
    <xf numFmtId="4" fontId="8" fillId="5" borderId="4" xfId="0" applyNumberFormat="1" applyFont="1" applyFill="1" applyBorder="1" applyAlignment="1"/>
    <xf numFmtId="4" fontId="3" fillId="2" borderId="4" xfId="0" applyNumberFormat="1" applyFont="1" applyFill="1" applyBorder="1" applyAlignment="1"/>
    <xf numFmtId="4" fontId="3" fillId="2" borderId="5" xfId="0" applyNumberFormat="1" applyFont="1" applyFill="1" applyBorder="1" applyAlignment="1">
      <alignment horizontal="right"/>
    </xf>
    <xf numFmtId="4" fontId="3" fillId="2" borderId="4" xfId="0" applyNumberFormat="1" applyFont="1" applyFill="1" applyBorder="1" applyAlignment="1">
      <alignment horizontal="right"/>
    </xf>
    <xf numFmtId="4" fontId="3" fillId="11" borderId="4" xfId="0" applyNumberFormat="1" applyFont="1" applyFill="1" applyBorder="1" applyAlignment="1">
      <alignment horizontal="right"/>
    </xf>
    <xf numFmtId="4" fontId="5" fillId="5" borderId="4" xfId="0" applyNumberFormat="1" applyFont="1" applyFill="1" applyBorder="1"/>
    <xf numFmtId="4" fontId="0" fillId="8" borderId="4" xfId="0" applyNumberFormat="1" applyFill="1" applyBorder="1"/>
    <xf numFmtId="4" fontId="0" fillId="5" borderId="4" xfId="0" applyNumberFormat="1" applyFill="1" applyBorder="1"/>
    <xf numFmtId="4" fontId="0" fillId="7" borderId="4" xfId="0" applyNumberFormat="1" applyFill="1" applyBorder="1"/>
    <xf numFmtId="4" fontId="5" fillId="5" borderId="9" xfId="0" applyNumberFormat="1" applyFont="1" applyFill="1" applyBorder="1"/>
    <xf numFmtId="4" fontId="0" fillId="8" borderId="4" xfId="0" applyNumberFormat="1" applyFont="1" applyFill="1" applyBorder="1"/>
    <xf numFmtId="4" fontId="0" fillId="5" borderId="4" xfId="0" applyNumberFormat="1" applyFont="1" applyFill="1" applyBorder="1"/>
    <xf numFmtId="4" fontId="0" fillId="8" borderId="9" xfId="0" applyNumberFormat="1" applyFill="1" applyBorder="1"/>
    <xf numFmtId="4" fontId="0" fillId="5" borderId="9" xfId="0" applyNumberFormat="1" applyFill="1" applyBorder="1"/>
    <xf numFmtId="4" fontId="5" fillId="8" borderId="4" xfId="0" applyNumberFormat="1" applyFont="1" applyFill="1" applyBorder="1"/>
    <xf numFmtId="4" fontId="17" fillId="8" borderId="4" xfId="0" applyNumberFormat="1" applyFont="1" applyFill="1" applyBorder="1"/>
    <xf numFmtId="4" fontId="17" fillId="5" borderId="4" xfId="0" applyNumberFormat="1" applyFont="1" applyFill="1" applyBorder="1"/>
    <xf numFmtId="4" fontId="5" fillId="8" borderId="9" xfId="0" applyNumberFormat="1" applyFont="1" applyFill="1" applyBorder="1"/>
    <xf numFmtId="4" fontId="6" fillId="11" borderId="4" xfId="0" applyNumberFormat="1" applyFont="1" applyFill="1" applyBorder="1" applyAlignment="1">
      <alignment horizontal="right"/>
    </xf>
    <xf numFmtId="4" fontId="19" fillId="5" borderId="4" xfId="0" applyNumberFormat="1" applyFont="1" applyFill="1" applyBorder="1"/>
    <xf numFmtId="4" fontId="21" fillId="5" borderId="4" xfId="0" applyNumberFormat="1" applyFont="1" applyFill="1" applyBorder="1"/>
    <xf numFmtId="4" fontId="19" fillId="5" borderId="9" xfId="0" applyNumberFormat="1" applyFont="1" applyFill="1" applyBorder="1"/>
    <xf numFmtId="4" fontId="22" fillId="5" borderId="4" xfId="0" applyNumberFormat="1" applyFont="1" applyFill="1" applyBorder="1"/>
    <xf numFmtId="4" fontId="21" fillId="5" borderId="9" xfId="0" applyNumberFormat="1" applyFont="1" applyFill="1" applyBorder="1"/>
    <xf numFmtId="4" fontId="0" fillId="5" borderId="4" xfId="0" applyNumberFormat="1" applyFill="1" applyBorder="1" applyAlignment="1">
      <alignment horizontal="right"/>
    </xf>
    <xf numFmtId="4" fontId="19" fillId="8" borderId="4" xfId="0" applyNumberFormat="1" applyFont="1" applyFill="1" applyBorder="1"/>
    <xf numFmtId="4" fontId="5" fillId="2" borderId="4" xfId="0" applyNumberFormat="1" applyFont="1" applyFill="1" applyBorder="1"/>
    <xf numFmtId="4" fontId="0" fillId="0" borderId="4" xfId="0" applyNumberFormat="1" applyBorder="1"/>
    <xf numFmtId="4" fontId="0" fillId="2" borderId="4" xfId="0" applyNumberFormat="1" applyFill="1" applyBorder="1"/>
    <xf numFmtId="4" fontId="5" fillId="7" borderId="4" xfId="0" applyNumberFormat="1" applyFont="1" applyFill="1" applyBorder="1"/>
    <xf numFmtId="4" fontId="0" fillId="0" borderId="9" xfId="0" applyNumberFormat="1" applyBorder="1"/>
    <xf numFmtId="4" fontId="5" fillId="2" borderId="9" xfId="0" applyNumberFormat="1" applyFont="1" applyFill="1" applyBorder="1"/>
    <xf numFmtId="4" fontId="0" fillId="2" borderId="9" xfId="0" applyNumberFormat="1" applyFill="1" applyBorder="1"/>
    <xf numFmtId="4" fontId="17" fillId="0" borderId="4" xfId="0" applyNumberFormat="1" applyFont="1" applyBorder="1"/>
    <xf numFmtId="4" fontId="0" fillId="2" borderId="4" xfId="0" applyNumberFormat="1" applyFont="1" applyFill="1" applyBorder="1"/>
    <xf numFmtId="4" fontId="17" fillId="2" borderId="4" xfId="0" applyNumberFormat="1" applyFont="1" applyFill="1" applyBorder="1"/>
    <xf numFmtId="4" fontId="8" fillId="10" borderId="4" xfId="0" applyNumberFormat="1" applyFont="1" applyFill="1" applyBorder="1" applyAlignment="1">
      <alignment horizontal="right"/>
    </xf>
    <xf numFmtId="4" fontId="23" fillId="8" borderId="4" xfId="0" applyNumberFormat="1" applyFont="1" applyFill="1" applyBorder="1"/>
    <xf numFmtId="4" fontId="21" fillId="8" borderId="9" xfId="0" applyNumberFormat="1" applyFont="1" applyFill="1" applyBorder="1"/>
    <xf numFmtId="4" fontId="23" fillId="8" borderId="9" xfId="0" applyNumberFormat="1" applyFont="1" applyFill="1" applyBorder="1"/>
    <xf numFmtId="4" fontId="26" fillId="8" borderId="4" xfId="0" applyNumberFormat="1" applyFont="1" applyFill="1" applyBorder="1"/>
    <xf numFmtId="4" fontId="6" fillId="3" borderId="2" xfId="2" applyNumberFormat="1" applyFont="1" applyFill="1" applyBorder="1" applyAlignment="1">
      <alignment horizontal="right"/>
    </xf>
    <xf numFmtId="0" fontId="1" fillId="0" borderId="0" xfId="0" applyFont="1" applyBorder="1" applyAlignment="1" applyProtection="1">
      <alignment horizontal="center" vertical="center" wrapText="1"/>
    </xf>
    <xf numFmtId="2" fontId="7" fillId="3" borderId="2" xfId="0" applyNumberFormat="1" applyFont="1" applyFill="1" applyBorder="1" applyAlignment="1" applyProtection="1">
      <alignment horizontal="left" vertical="center" wrapText="1"/>
    </xf>
    <xf numFmtId="2" fontId="7" fillId="0" borderId="2" xfId="0" applyNumberFormat="1" applyFont="1" applyBorder="1" applyAlignment="1" applyProtection="1">
      <alignment horizontal="left" vertical="center" wrapText="1"/>
    </xf>
    <xf numFmtId="2" fontId="7" fillId="0" borderId="2" xfId="0" applyNumberFormat="1" applyFont="1" applyBorder="1" applyAlignment="1">
      <alignment horizontal="left" vertical="center"/>
    </xf>
    <xf numFmtId="2" fontId="1" fillId="0" borderId="0" xfId="0" applyNumberFormat="1" applyFont="1" applyBorder="1" applyAlignment="1" applyProtection="1">
      <alignment horizontal="center" vertical="center" wrapText="1"/>
    </xf>
    <xf numFmtId="0" fontId="29" fillId="0" borderId="0" xfId="0" applyNumberFormat="1" applyFont="1" applyFill="1" applyBorder="1" applyAlignment="1" applyProtection="1">
      <alignment wrapText="1"/>
    </xf>
    <xf numFmtId="0" fontId="28" fillId="0" borderId="0" xfId="0" applyNumberFormat="1" applyFont="1" applyFill="1" applyBorder="1" applyAlignment="1" applyProtection="1">
      <alignment wrapText="1"/>
    </xf>
    <xf numFmtId="2" fontId="6" fillId="3" borderId="4" xfId="0" applyNumberFormat="1" applyFont="1" applyFill="1" applyBorder="1" applyAlignment="1" applyProtection="1">
      <alignment horizontal="left" vertical="center" wrapText="1"/>
    </xf>
    <xf numFmtId="0" fontId="11" fillId="0" borderId="0" xfId="0" applyFont="1" applyBorder="1" applyAlignment="1" applyProtection="1">
      <alignment wrapText="1"/>
    </xf>
    <xf numFmtId="2" fontId="7" fillId="0" borderId="4" xfId="0" applyNumberFormat="1" applyFont="1" applyBorder="1" applyAlignment="1" applyProtection="1">
      <alignment horizontal="left" vertical="center" wrapText="1"/>
    </xf>
    <xf numFmtId="2" fontId="6" fillId="4" borderId="4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12" fillId="10" borderId="2" xfId="0" applyNumberFormat="1" applyFont="1" applyFill="1" applyBorder="1" applyAlignment="1" applyProtection="1">
      <alignment horizontal="left" vertical="center" wrapText="1"/>
    </xf>
    <xf numFmtId="0" fontId="12" fillId="10" borderId="3" xfId="0" applyNumberFormat="1" applyFont="1" applyFill="1" applyBorder="1" applyAlignment="1" applyProtection="1">
      <alignment horizontal="left" vertical="center" wrapText="1"/>
    </xf>
    <xf numFmtId="0" fontId="12" fillId="10" borderId="5" xfId="0" applyNumberFormat="1" applyFont="1" applyFill="1" applyBorder="1" applyAlignment="1" applyProtection="1">
      <alignment horizontal="left" vertical="center" wrapText="1"/>
    </xf>
    <xf numFmtId="0" fontId="7" fillId="10" borderId="2" xfId="0" applyNumberFormat="1" applyFont="1" applyFill="1" applyBorder="1" applyAlignment="1" applyProtection="1">
      <alignment horizontal="left" vertical="center" wrapText="1"/>
    </xf>
    <xf numFmtId="0" fontId="7" fillId="10" borderId="3" xfId="0" applyNumberFormat="1" applyFont="1" applyFill="1" applyBorder="1" applyAlignment="1" applyProtection="1">
      <alignment horizontal="left" vertical="center" wrapText="1"/>
    </xf>
    <xf numFmtId="0" fontId="7" fillId="10" borderId="5" xfId="0" applyNumberFormat="1" applyFont="1" applyFill="1" applyBorder="1" applyAlignment="1" applyProtection="1">
      <alignment horizontal="left" vertical="center" wrapText="1"/>
    </xf>
    <xf numFmtId="0" fontId="6" fillId="4" borderId="4" xfId="0" applyFont="1" applyFill="1" applyBorder="1" applyAlignment="1" applyProtection="1">
      <alignment horizontal="center" vertical="center" wrapText="1"/>
    </xf>
    <xf numFmtId="0" fontId="6" fillId="11" borderId="4" xfId="0" applyFont="1" applyFill="1" applyBorder="1" applyAlignment="1" applyProtection="1">
      <alignment horizontal="left" vertical="center" wrapText="1"/>
    </xf>
    <xf numFmtId="0" fontId="13" fillId="11" borderId="4" xfId="0" applyFont="1" applyFill="1" applyBorder="1" applyAlignment="1" applyProtection="1">
      <alignment horizontal="left" vertical="center" wrapText="1"/>
    </xf>
    <xf numFmtId="0" fontId="12" fillId="11" borderId="4" xfId="0" applyFont="1" applyFill="1" applyBorder="1" applyAlignment="1" applyProtection="1">
      <alignment horizontal="left" vertical="center" wrapText="1"/>
    </xf>
    <xf numFmtId="0" fontId="7" fillId="11" borderId="4" xfId="0" applyFont="1" applyFill="1" applyBorder="1" applyAlignment="1" applyProtection="1">
      <alignment horizontal="left" vertical="center" wrapText="1"/>
    </xf>
  </cellXfs>
  <cellStyles count="3">
    <cellStyle name="Obično" xfId="0" builtinId="0"/>
    <cellStyle name="Valuta" xfId="2" builtinId="4"/>
    <cellStyle name="Zarez" xfId="1" builtin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"/>
  <sheetViews>
    <sheetView tabSelected="1" zoomScaleNormal="100" workbookViewId="0">
      <selection activeCell="O25" sqref="O25"/>
    </sheetView>
  </sheetViews>
  <sheetFormatPr defaultColWidth="8.7109375" defaultRowHeight="15"/>
  <cols>
    <col min="1" max="1" width="9.140625" customWidth="1"/>
    <col min="5" max="5" width="17" customWidth="1"/>
    <col min="6" max="9" width="25" customWidth="1"/>
    <col min="10" max="10" width="9.140625" customWidth="1"/>
  </cols>
  <sheetData>
    <row r="1" spans="1:11" ht="45.6" customHeight="1">
      <c r="A1" s="227" t="s">
        <v>214</v>
      </c>
      <c r="B1" s="227"/>
      <c r="C1" s="227"/>
      <c r="D1" s="227"/>
      <c r="E1" s="227"/>
      <c r="F1" s="227"/>
      <c r="G1" s="227"/>
      <c r="H1" s="227"/>
      <c r="I1" s="227"/>
    </row>
    <row r="2" spans="1:11" ht="15.75" customHeight="1">
      <c r="A2" s="1"/>
      <c r="B2" s="1"/>
      <c r="C2" s="1"/>
      <c r="D2" s="1"/>
      <c r="E2" s="1"/>
      <c r="F2" s="1"/>
      <c r="G2" s="1"/>
      <c r="H2" s="1"/>
      <c r="I2" s="1"/>
    </row>
    <row r="3" spans="1:11" ht="15.75" customHeight="1">
      <c r="A3" s="227" t="s">
        <v>0</v>
      </c>
      <c r="B3" s="227"/>
      <c r="C3" s="227"/>
      <c r="D3" s="227"/>
      <c r="E3" s="227"/>
      <c r="F3" s="227"/>
      <c r="G3" s="227"/>
      <c r="H3" s="227"/>
      <c r="I3" s="227"/>
    </row>
    <row r="4" spans="1:11" ht="15.75" customHeight="1">
      <c r="A4" s="1"/>
      <c r="B4" s="1"/>
      <c r="C4" s="1"/>
      <c r="D4" s="1"/>
      <c r="E4" s="1"/>
      <c r="F4" s="1"/>
      <c r="G4" s="1"/>
      <c r="H4" s="1"/>
      <c r="I4" s="2"/>
    </row>
    <row r="5" spans="1:11" ht="15.75" customHeight="1">
      <c r="A5" s="227" t="s">
        <v>1</v>
      </c>
      <c r="B5" s="227"/>
      <c r="C5" s="227"/>
      <c r="D5" s="227"/>
      <c r="E5" s="227"/>
      <c r="F5" s="227"/>
      <c r="G5" s="227"/>
      <c r="H5" s="227"/>
      <c r="I5" s="227"/>
    </row>
    <row r="6" spans="1:11" ht="15.75" customHeight="1">
      <c r="A6" s="3"/>
      <c r="B6" s="4"/>
      <c r="C6" s="4"/>
      <c r="D6" s="4"/>
      <c r="E6" s="5"/>
      <c r="F6" s="6"/>
      <c r="G6" s="6"/>
      <c r="H6" s="6"/>
      <c r="I6" s="6"/>
    </row>
    <row r="7" spans="1:11">
      <c r="A7" s="149"/>
      <c r="B7" s="150"/>
      <c r="C7" s="150"/>
      <c r="D7" s="151"/>
      <c r="E7" s="152"/>
      <c r="F7" s="153" t="s">
        <v>176</v>
      </c>
      <c r="G7" s="154" t="s">
        <v>177</v>
      </c>
      <c r="H7" s="153" t="s">
        <v>178</v>
      </c>
      <c r="I7" s="153" t="s">
        <v>179</v>
      </c>
      <c r="K7" s="12"/>
    </row>
    <row r="8" spans="1:11" ht="15" customHeight="1">
      <c r="A8" s="228" t="s">
        <v>2</v>
      </c>
      <c r="B8" s="228"/>
      <c r="C8" s="228"/>
      <c r="D8" s="228"/>
      <c r="E8" s="228"/>
      <c r="F8" s="174">
        <f>SUM(F9)</f>
        <v>770689</v>
      </c>
      <c r="G8" s="174">
        <f t="shared" ref="G8:I8" si="0">SUM(G9)</f>
        <v>763526</v>
      </c>
      <c r="H8" s="174">
        <f t="shared" si="0"/>
        <v>737728</v>
      </c>
      <c r="I8" s="174">
        <f t="shared" si="0"/>
        <v>1049100</v>
      </c>
    </row>
    <row r="9" spans="1:11" ht="15" customHeight="1">
      <c r="A9" s="229" t="s">
        <v>3</v>
      </c>
      <c r="B9" s="229"/>
      <c r="C9" s="229"/>
      <c r="D9" s="229"/>
      <c r="E9" s="229"/>
      <c r="F9" s="175">
        <v>770689</v>
      </c>
      <c r="G9" s="175">
        <v>763526</v>
      </c>
      <c r="H9" s="175">
        <v>737728</v>
      </c>
      <c r="I9" s="175">
        <v>1049100</v>
      </c>
    </row>
    <row r="10" spans="1:11" ht="15" customHeight="1">
      <c r="A10" s="230" t="s">
        <v>4</v>
      </c>
      <c r="B10" s="230"/>
      <c r="C10" s="230"/>
      <c r="D10" s="230"/>
      <c r="E10" s="230"/>
      <c r="F10" s="175"/>
      <c r="G10" s="175"/>
      <c r="H10" s="175"/>
      <c r="I10" s="175"/>
    </row>
    <row r="11" spans="1:11">
      <c r="A11" s="156" t="s">
        <v>5</v>
      </c>
      <c r="B11" s="157"/>
      <c r="C11" s="157"/>
      <c r="D11" s="157"/>
      <c r="E11" s="157"/>
      <c r="F11" s="173">
        <f>SUM(F12,F13)</f>
        <v>771567</v>
      </c>
      <c r="G11" s="173">
        <f>SUM(G12,G13)</f>
        <v>764274</v>
      </c>
      <c r="H11" s="173">
        <f t="shared" ref="H11:I11" si="1">SUM(H12,H13)</f>
        <v>737728</v>
      </c>
      <c r="I11" s="173">
        <f t="shared" si="1"/>
        <v>1057371.6099999999</v>
      </c>
    </row>
    <row r="12" spans="1:11" ht="15" customHeight="1">
      <c r="A12" s="229" t="s">
        <v>6</v>
      </c>
      <c r="B12" s="229"/>
      <c r="C12" s="229"/>
      <c r="D12" s="229"/>
      <c r="E12" s="229"/>
      <c r="F12" s="175">
        <v>758597</v>
      </c>
      <c r="G12" s="175">
        <v>752928</v>
      </c>
      <c r="H12" s="175">
        <v>734556</v>
      </c>
      <c r="I12" s="175">
        <v>1044655.69</v>
      </c>
    </row>
    <row r="13" spans="1:11" ht="15" customHeight="1">
      <c r="A13" s="230" t="s">
        <v>7</v>
      </c>
      <c r="B13" s="230"/>
      <c r="C13" s="230"/>
      <c r="D13" s="230"/>
      <c r="E13" s="230"/>
      <c r="F13" s="175">
        <v>12970</v>
      </c>
      <c r="G13" s="175">
        <v>11346</v>
      </c>
      <c r="H13" s="175">
        <v>3172</v>
      </c>
      <c r="I13" s="175">
        <v>12715.92</v>
      </c>
    </row>
    <row r="14" spans="1:11" ht="15" customHeight="1">
      <c r="A14" s="228" t="s">
        <v>8</v>
      </c>
      <c r="B14" s="228"/>
      <c r="C14" s="228"/>
      <c r="D14" s="228"/>
      <c r="E14" s="228"/>
      <c r="F14" s="173">
        <f>SUM(F8-F11)</f>
        <v>-878</v>
      </c>
      <c r="G14" s="173">
        <f>SUM(G8-G11)</f>
        <v>-748</v>
      </c>
      <c r="H14" s="173">
        <f t="shared" ref="H14:I14" si="2">SUM(H8-H11)</f>
        <v>0</v>
      </c>
      <c r="I14" s="173">
        <f t="shared" si="2"/>
        <v>-8271.6099999998696</v>
      </c>
    </row>
    <row r="15" spans="1:11" ht="15" customHeight="1">
      <c r="A15" s="133"/>
      <c r="B15" s="159"/>
      <c r="C15" s="159"/>
      <c r="D15" s="159"/>
      <c r="E15" s="159"/>
      <c r="F15" s="159"/>
      <c r="G15" s="159"/>
      <c r="H15" s="160"/>
      <c r="I15" s="160"/>
    </row>
    <row r="16" spans="1:11" ht="15.75" customHeight="1">
      <c r="A16" s="231" t="s">
        <v>9</v>
      </c>
      <c r="B16" s="231"/>
      <c r="C16" s="231"/>
      <c r="D16" s="231"/>
      <c r="E16" s="231"/>
      <c r="F16" s="231"/>
      <c r="G16" s="231"/>
      <c r="H16" s="231"/>
      <c r="I16" s="231"/>
    </row>
    <row r="17" spans="1:9" ht="15.75" customHeight="1">
      <c r="A17" s="133"/>
      <c r="B17" s="159"/>
      <c r="C17" s="159"/>
      <c r="D17" s="159"/>
      <c r="E17" s="159"/>
      <c r="F17" s="159"/>
      <c r="G17" s="159"/>
      <c r="H17" s="160"/>
      <c r="I17" s="160"/>
    </row>
    <row r="18" spans="1:9">
      <c r="A18" s="149"/>
      <c r="B18" s="150"/>
      <c r="C18" s="150"/>
      <c r="D18" s="151"/>
      <c r="E18" s="152"/>
      <c r="F18" s="153" t="s">
        <v>176</v>
      </c>
      <c r="G18" s="153" t="s">
        <v>177</v>
      </c>
      <c r="H18" s="153" t="s">
        <v>178</v>
      </c>
      <c r="I18" s="153" t="s">
        <v>179</v>
      </c>
    </row>
    <row r="19" spans="1:9" ht="15" customHeight="1">
      <c r="A19" s="236" t="s">
        <v>10</v>
      </c>
      <c r="B19" s="236"/>
      <c r="C19" s="236"/>
      <c r="D19" s="236"/>
      <c r="E19" s="236"/>
      <c r="F19" s="155"/>
      <c r="G19" s="155"/>
      <c r="H19" s="155"/>
      <c r="I19" s="155"/>
    </row>
    <row r="20" spans="1:9" ht="15" customHeight="1">
      <c r="A20" s="229" t="s">
        <v>11</v>
      </c>
      <c r="B20" s="229"/>
      <c r="C20" s="229"/>
      <c r="D20" s="229"/>
      <c r="E20" s="229"/>
      <c r="F20" s="155"/>
      <c r="G20" s="155"/>
      <c r="H20" s="155"/>
      <c r="I20" s="155"/>
    </row>
    <row r="21" spans="1:9" ht="15" customHeight="1">
      <c r="A21" s="228" t="s">
        <v>12</v>
      </c>
      <c r="B21" s="228"/>
      <c r="C21" s="228"/>
      <c r="D21" s="228"/>
      <c r="E21" s="228"/>
      <c r="F21" s="158">
        <v>0</v>
      </c>
      <c r="G21" s="158">
        <v>0</v>
      </c>
      <c r="H21" s="158">
        <v>0</v>
      </c>
      <c r="I21" s="158">
        <v>0</v>
      </c>
    </row>
    <row r="22" spans="1:9" ht="15" customHeight="1">
      <c r="A22" s="133"/>
      <c r="B22" s="159"/>
      <c r="C22" s="159"/>
      <c r="D22" s="159"/>
      <c r="E22" s="159"/>
      <c r="F22" s="159"/>
      <c r="G22" s="159"/>
      <c r="H22" s="160"/>
      <c r="I22" s="160"/>
    </row>
    <row r="23" spans="1:9" ht="15.75" customHeight="1">
      <c r="A23" s="231" t="s">
        <v>13</v>
      </c>
      <c r="B23" s="231"/>
      <c r="C23" s="231"/>
      <c r="D23" s="231"/>
      <c r="E23" s="231"/>
      <c r="F23" s="231"/>
      <c r="G23" s="231"/>
      <c r="H23" s="231"/>
      <c r="I23" s="231"/>
    </row>
    <row r="24" spans="1:9" ht="15.75" customHeight="1">
      <c r="A24" s="133"/>
      <c r="B24" s="159"/>
      <c r="C24" s="159"/>
      <c r="D24" s="159"/>
      <c r="E24" s="159"/>
      <c r="F24" s="159"/>
      <c r="G24" s="159"/>
      <c r="H24" s="160"/>
      <c r="I24" s="160"/>
    </row>
    <row r="25" spans="1:9">
      <c r="A25" s="149"/>
      <c r="B25" s="150"/>
      <c r="C25" s="150"/>
      <c r="D25" s="151"/>
      <c r="E25" s="152"/>
      <c r="F25" s="153" t="s">
        <v>176</v>
      </c>
      <c r="G25" s="153" t="s">
        <v>177</v>
      </c>
      <c r="H25" s="153" t="s">
        <v>178</v>
      </c>
      <c r="I25" s="153" t="s">
        <v>179</v>
      </c>
    </row>
    <row r="26" spans="1:9" ht="15" customHeight="1">
      <c r="A26" s="237" t="s">
        <v>14</v>
      </c>
      <c r="B26" s="237"/>
      <c r="C26" s="237"/>
      <c r="D26" s="237"/>
      <c r="E26" s="237"/>
      <c r="F26" s="161"/>
      <c r="G26" s="161"/>
      <c r="H26" s="161"/>
      <c r="I26" s="162"/>
    </row>
    <row r="27" spans="1:9" ht="15" customHeight="1">
      <c r="A27" s="234" t="s">
        <v>15</v>
      </c>
      <c r="B27" s="234"/>
      <c r="C27" s="234"/>
      <c r="D27" s="234"/>
      <c r="E27" s="234"/>
      <c r="F27" s="226">
        <v>10460.18</v>
      </c>
      <c r="G27" s="163"/>
      <c r="H27" s="163"/>
      <c r="I27" s="158"/>
    </row>
    <row r="28" spans="1:9">
      <c r="A28" s="131"/>
      <c r="B28" s="131"/>
      <c r="C28" s="131"/>
      <c r="D28" s="131"/>
      <c r="E28" s="131"/>
      <c r="F28" s="131"/>
      <c r="G28" s="131"/>
      <c r="H28" s="131"/>
      <c r="I28" s="131"/>
    </row>
    <row r="29" spans="1:9">
      <c r="A29" s="131"/>
      <c r="B29" s="131"/>
      <c r="C29" s="131"/>
      <c r="D29" s="131"/>
      <c r="E29" s="131"/>
      <c r="F29" s="131"/>
      <c r="G29" s="131"/>
      <c r="H29" s="131"/>
      <c r="I29" s="131"/>
    </row>
    <row r="30" spans="1:9" ht="15" customHeight="1">
      <c r="A30" s="229" t="s">
        <v>16</v>
      </c>
      <c r="B30" s="229"/>
      <c r="C30" s="229"/>
      <c r="D30" s="229"/>
      <c r="E30" s="229"/>
      <c r="F30" s="155">
        <v>0</v>
      </c>
      <c r="G30" s="155">
        <v>0</v>
      </c>
      <c r="H30" s="155">
        <v>0</v>
      </c>
      <c r="I30" s="155">
        <v>0</v>
      </c>
    </row>
    <row r="31" spans="1:9" ht="15" customHeight="1">
      <c r="A31" s="7"/>
      <c r="B31" s="8"/>
      <c r="C31" s="8"/>
      <c r="D31" s="8"/>
      <c r="E31" s="8"/>
      <c r="F31" s="9"/>
      <c r="G31" s="9"/>
      <c r="H31" s="9"/>
      <c r="I31" s="9"/>
    </row>
    <row r="32" spans="1:9" ht="33" customHeight="1">
      <c r="A32" s="235" t="s">
        <v>17</v>
      </c>
      <c r="B32" s="235"/>
      <c r="C32" s="235"/>
      <c r="D32" s="235"/>
      <c r="E32" s="235"/>
      <c r="F32" s="235"/>
      <c r="G32" s="235"/>
      <c r="H32" s="235"/>
      <c r="I32" s="235"/>
    </row>
    <row r="34" spans="1:10" ht="25.5" customHeight="1">
      <c r="A34" t="s">
        <v>237</v>
      </c>
    </row>
    <row r="35" spans="1:10">
      <c r="A35" t="s">
        <v>234</v>
      </c>
    </row>
    <row r="36" spans="1:10" ht="29.85" customHeight="1">
      <c r="I36" t="s">
        <v>235</v>
      </c>
    </row>
    <row r="37" spans="1:10">
      <c r="A37" s="232" t="s">
        <v>236</v>
      </c>
      <c r="B37" s="233"/>
      <c r="C37" s="233"/>
      <c r="D37" s="233"/>
      <c r="E37" s="233"/>
      <c r="F37" s="233"/>
      <c r="G37" s="233"/>
      <c r="H37" s="233"/>
      <c r="I37" s="233"/>
      <c r="J37" s="233"/>
    </row>
  </sheetData>
  <mergeCells count="19">
    <mergeCell ref="A37:J37"/>
    <mergeCell ref="A27:E27"/>
    <mergeCell ref="A30:E30"/>
    <mergeCell ref="A32:I32"/>
    <mergeCell ref="A19:E19"/>
    <mergeCell ref="A20:E20"/>
    <mergeCell ref="A21:E21"/>
    <mergeCell ref="A23:I23"/>
    <mergeCell ref="A26:E26"/>
    <mergeCell ref="A10:E10"/>
    <mergeCell ref="A12:E12"/>
    <mergeCell ref="A13:E13"/>
    <mergeCell ref="A14:E14"/>
    <mergeCell ref="A16:I16"/>
    <mergeCell ref="A1:I1"/>
    <mergeCell ref="A3:I3"/>
    <mergeCell ref="A5:I5"/>
    <mergeCell ref="A8:E8"/>
    <mergeCell ref="A9:E9"/>
  </mergeCells>
  <pageMargins left="0.70866141732283472" right="0.70866141732283472" top="0.74803149606299213" bottom="0.74803149606299213" header="0.51181102362204722" footer="0.51181102362204722"/>
  <pageSetup paperSize="9" scale="70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2"/>
  <sheetViews>
    <sheetView topLeftCell="A76" zoomScaleNormal="100" workbookViewId="0">
      <selection activeCell="L55" sqref="L55"/>
    </sheetView>
  </sheetViews>
  <sheetFormatPr defaultColWidth="8.7109375" defaultRowHeight="15"/>
  <cols>
    <col min="1" max="1" width="7.42578125" customWidth="1"/>
    <col min="2" max="2" width="8.42578125" customWidth="1"/>
    <col min="3" max="3" width="29.140625" customWidth="1"/>
    <col min="4" max="7" width="25.28515625" customWidth="1"/>
  </cols>
  <sheetData>
    <row r="1" spans="1:9" ht="42" customHeight="1">
      <c r="A1" s="227" t="s">
        <v>214</v>
      </c>
      <c r="B1" s="227"/>
      <c r="C1" s="227"/>
      <c r="D1" s="227"/>
      <c r="E1" s="227"/>
      <c r="F1" s="227"/>
      <c r="G1" s="227"/>
    </row>
    <row r="2" spans="1:9" ht="18" customHeight="1">
      <c r="A2" s="1"/>
      <c r="B2" s="1"/>
      <c r="C2" s="1"/>
      <c r="D2" s="1"/>
      <c r="E2" s="1"/>
      <c r="F2" s="1"/>
      <c r="G2" s="1"/>
    </row>
    <row r="3" spans="1:9" ht="15.75" customHeight="1">
      <c r="A3" s="227" t="s">
        <v>0</v>
      </c>
      <c r="B3" s="227"/>
      <c r="C3" s="227"/>
      <c r="D3" s="227"/>
      <c r="E3" s="227"/>
      <c r="F3" s="227"/>
      <c r="G3" s="227"/>
    </row>
    <row r="4" spans="1:9" ht="18">
      <c r="A4" s="1"/>
      <c r="B4" s="1"/>
      <c r="C4" s="1"/>
      <c r="D4" s="1"/>
      <c r="E4" s="1"/>
      <c r="F4" s="1"/>
      <c r="G4" s="2"/>
    </row>
    <row r="5" spans="1:9" ht="18" customHeight="1">
      <c r="A5" s="227" t="s">
        <v>18</v>
      </c>
      <c r="B5" s="227"/>
      <c r="C5" s="227"/>
      <c r="D5" s="227"/>
      <c r="E5" s="227"/>
      <c r="F5" s="227"/>
      <c r="G5" s="227"/>
    </row>
    <row r="6" spans="1:9" ht="18">
      <c r="A6" s="1"/>
      <c r="B6" s="1"/>
      <c r="C6" s="1"/>
      <c r="D6" s="1"/>
      <c r="E6" s="1"/>
      <c r="F6" s="1"/>
      <c r="G6" s="2"/>
    </row>
    <row r="7" spans="1:9" ht="15.75" customHeight="1">
      <c r="A7" s="227" t="s">
        <v>210</v>
      </c>
      <c r="B7" s="227"/>
      <c r="C7" s="227"/>
      <c r="D7" s="227"/>
      <c r="E7" s="227"/>
      <c r="F7" s="227"/>
      <c r="G7" s="227"/>
    </row>
    <row r="8" spans="1:9" ht="18">
      <c r="A8" s="1"/>
      <c r="B8" s="1"/>
      <c r="C8" s="1"/>
      <c r="D8" s="1"/>
      <c r="E8" s="1"/>
      <c r="F8" s="1"/>
      <c r="G8" s="2"/>
    </row>
    <row r="9" spans="1:9">
      <c r="A9" s="10" t="s">
        <v>19</v>
      </c>
      <c r="B9" s="11" t="s">
        <v>20</v>
      </c>
      <c r="C9" s="11" t="s">
        <v>22</v>
      </c>
      <c r="D9" s="11" t="s">
        <v>176</v>
      </c>
      <c r="E9" s="51" t="s">
        <v>177</v>
      </c>
      <c r="F9" s="51" t="s">
        <v>178</v>
      </c>
      <c r="G9" s="75" t="s">
        <v>179</v>
      </c>
      <c r="I9" s="12"/>
    </row>
    <row r="10" spans="1:9" ht="15.75" customHeight="1">
      <c r="A10" s="164">
        <v>6</v>
      </c>
      <c r="B10" s="164"/>
      <c r="C10" s="121" t="s">
        <v>23</v>
      </c>
      <c r="D10" s="181">
        <f>SUM(D11,D21,D24,D27,D30,D35,D38)</f>
        <v>770690</v>
      </c>
      <c r="E10" s="181">
        <f>SUM(E11,E21,E24,E27,E30,E35,E38)</f>
        <v>763526.00999999989</v>
      </c>
      <c r="F10" s="181">
        <f>SUM(F17,F20,F23,F26,F29,F32,F34,F38)</f>
        <v>737728</v>
      </c>
      <c r="G10" s="181">
        <f>SUM(G20,G23,G26,G29,G32,G34,G16)</f>
        <v>1049100</v>
      </c>
    </row>
    <row r="11" spans="1:9" ht="15.75" customHeight="1">
      <c r="A11" s="164"/>
      <c r="B11" s="164">
        <v>63</v>
      </c>
      <c r="C11" s="121" t="s">
        <v>24</v>
      </c>
      <c r="D11" s="181">
        <f>SUM(D12,D14,D16,D19)</f>
        <v>699963</v>
      </c>
      <c r="E11" s="181">
        <f t="shared" ref="E11:G11" si="0">SUM(E12,E14,E16,E19)</f>
        <v>702993.74</v>
      </c>
      <c r="F11" s="181">
        <f t="shared" si="0"/>
        <v>672546</v>
      </c>
      <c r="G11" s="181">
        <f t="shared" si="0"/>
        <v>961826</v>
      </c>
    </row>
    <row r="12" spans="1:9" ht="26.25" customHeight="1">
      <c r="A12" s="164"/>
      <c r="B12" s="164">
        <v>633</v>
      </c>
      <c r="C12" s="122" t="s">
        <v>184</v>
      </c>
      <c r="D12" s="181">
        <f>SUM(D13)</f>
        <v>0</v>
      </c>
      <c r="E12" s="181">
        <f t="shared" ref="E12:G12" si="1">SUM(E13)</f>
        <v>0</v>
      </c>
      <c r="F12" s="181">
        <f t="shared" si="1"/>
        <v>0</v>
      </c>
      <c r="G12" s="181">
        <f t="shared" si="1"/>
        <v>0</v>
      </c>
    </row>
    <row r="13" spans="1:9" ht="15.75" customHeight="1">
      <c r="A13" s="164"/>
      <c r="B13" s="165">
        <v>6331</v>
      </c>
      <c r="C13" s="122" t="s">
        <v>174</v>
      </c>
      <c r="D13" s="182"/>
      <c r="E13" s="183"/>
      <c r="F13" s="181"/>
      <c r="G13" s="181"/>
    </row>
    <row r="14" spans="1:9" ht="24.75" customHeight="1">
      <c r="A14" s="164"/>
      <c r="B14" s="164">
        <v>634</v>
      </c>
      <c r="C14" s="122" t="s">
        <v>185</v>
      </c>
      <c r="D14" s="183">
        <f>SUM(D15)</f>
        <v>60</v>
      </c>
      <c r="E14" s="183">
        <f>SUM(E15)</f>
        <v>0</v>
      </c>
      <c r="F14" s="181"/>
      <c r="G14" s="181"/>
    </row>
    <row r="15" spans="1:9" ht="15.75" customHeight="1">
      <c r="A15" s="164"/>
      <c r="B15" s="165">
        <v>6341</v>
      </c>
      <c r="C15" s="122" t="s">
        <v>175</v>
      </c>
      <c r="D15" s="182">
        <v>60</v>
      </c>
      <c r="E15" s="183"/>
      <c r="F15" s="181"/>
      <c r="G15" s="181"/>
    </row>
    <row r="16" spans="1:9" ht="15.75" customHeight="1">
      <c r="A16" s="164"/>
      <c r="B16" s="164">
        <v>636</v>
      </c>
      <c r="C16" s="122" t="s">
        <v>186</v>
      </c>
      <c r="D16" s="183">
        <f>SUM(D17:D18)</f>
        <v>694161</v>
      </c>
      <c r="E16" s="183">
        <f t="shared" ref="E16:G16" si="2">SUM(E17:E18)</f>
        <v>691973.36</v>
      </c>
      <c r="F16" s="183">
        <f t="shared" si="2"/>
        <v>666906</v>
      </c>
      <c r="G16" s="183">
        <f t="shared" si="2"/>
        <v>946361</v>
      </c>
    </row>
    <row r="17" spans="1:7" ht="38.25">
      <c r="A17" s="164"/>
      <c r="B17" s="165">
        <v>6361</v>
      </c>
      <c r="C17" s="122" t="s">
        <v>24</v>
      </c>
      <c r="D17" s="184">
        <v>680646</v>
      </c>
      <c r="E17" s="184">
        <v>691973.36</v>
      </c>
      <c r="F17" s="184">
        <v>666906</v>
      </c>
      <c r="G17" s="184">
        <v>935488.01</v>
      </c>
    </row>
    <row r="18" spans="1:7">
      <c r="A18" s="166"/>
      <c r="B18" s="166">
        <v>6362</v>
      </c>
      <c r="C18" s="123" t="s">
        <v>173</v>
      </c>
      <c r="D18" s="182">
        <v>13515</v>
      </c>
      <c r="E18" s="184"/>
      <c r="F18" s="184"/>
      <c r="G18" s="184">
        <v>10872.99</v>
      </c>
    </row>
    <row r="19" spans="1:7" ht="25.5">
      <c r="A19" s="166"/>
      <c r="B19" s="167">
        <v>638</v>
      </c>
      <c r="C19" s="124" t="s">
        <v>187</v>
      </c>
      <c r="D19" s="181">
        <f>SUM(D20)</f>
        <v>5742</v>
      </c>
      <c r="E19" s="181">
        <f t="shared" ref="E19:G19" si="3">SUM(E20)</f>
        <v>11020.38</v>
      </c>
      <c r="F19" s="181">
        <f t="shared" si="3"/>
        <v>5640</v>
      </c>
      <c r="G19" s="181">
        <f t="shared" si="3"/>
        <v>15465</v>
      </c>
    </row>
    <row r="20" spans="1:7" ht="26.25" customHeight="1">
      <c r="A20" s="166"/>
      <c r="B20" s="166">
        <v>6381</v>
      </c>
      <c r="C20" s="125" t="s">
        <v>220</v>
      </c>
      <c r="D20" s="185">
        <v>5742</v>
      </c>
      <c r="E20" s="184">
        <v>11020.38</v>
      </c>
      <c r="F20" s="184">
        <v>5640</v>
      </c>
      <c r="G20" s="184">
        <v>15465</v>
      </c>
    </row>
    <row r="21" spans="1:7" ht="28.5" customHeight="1">
      <c r="A21" s="166"/>
      <c r="B21" s="167">
        <v>67</v>
      </c>
      <c r="C21" s="126" t="s">
        <v>221</v>
      </c>
      <c r="D21" s="181">
        <f>SUM(D22)</f>
        <v>44220</v>
      </c>
      <c r="E21" s="181">
        <f t="shared" ref="E21:E22" si="4">SUM(E22)</f>
        <v>35814.51</v>
      </c>
      <c r="F21" s="181">
        <f t="shared" ref="F21:F22" si="5">SUM(F22)</f>
        <v>35630</v>
      </c>
      <c r="G21" s="181">
        <f t="shared" ref="G21:G22" si="6">SUM(G22)</f>
        <v>44869</v>
      </c>
    </row>
    <row r="22" spans="1:7" ht="38.25">
      <c r="A22" s="166"/>
      <c r="B22" s="167">
        <v>671</v>
      </c>
      <c r="C22" s="125" t="s">
        <v>222</v>
      </c>
      <c r="D22" s="184">
        <f>SUM(D23)</f>
        <v>44220</v>
      </c>
      <c r="E22" s="184">
        <f t="shared" si="4"/>
        <v>35814.51</v>
      </c>
      <c r="F22" s="184">
        <f t="shared" si="5"/>
        <v>35630</v>
      </c>
      <c r="G22" s="184">
        <f t="shared" si="6"/>
        <v>44869</v>
      </c>
    </row>
    <row r="23" spans="1:7" ht="38.25">
      <c r="A23" s="166"/>
      <c r="B23" s="166">
        <v>6711</v>
      </c>
      <c r="C23" s="122" t="s">
        <v>27</v>
      </c>
      <c r="D23" s="185">
        <v>44220</v>
      </c>
      <c r="E23" s="184">
        <v>35814.51</v>
      </c>
      <c r="F23" s="184">
        <v>35630</v>
      </c>
      <c r="G23" s="181">
        <v>44869</v>
      </c>
    </row>
    <row r="24" spans="1:7" ht="57" customHeight="1">
      <c r="A24" s="166"/>
      <c r="B24" s="167">
        <v>65</v>
      </c>
      <c r="C24" s="127" t="s">
        <v>224</v>
      </c>
      <c r="D24" s="181">
        <f>SUM(D25)</f>
        <v>18468</v>
      </c>
      <c r="E24" s="181">
        <f t="shared" ref="E24:G25" si="7">SUM(E25)</f>
        <v>19879.939999999999</v>
      </c>
      <c r="F24" s="181">
        <f t="shared" si="7"/>
        <v>23982</v>
      </c>
      <c r="G24" s="181">
        <f t="shared" si="7"/>
        <v>35693</v>
      </c>
    </row>
    <row r="25" spans="1:7">
      <c r="A25" s="166"/>
      <c r="B25" s="167">
        <v>652</v>
      </c>
      <c r="C25" s="128" t="s">
        <v>223</v>
      </c>
      <c r="D25" s="184">
        <f>SUM(D26)</f>
        <v>18468</v>
      </c>
      <c r="E25" s="184">
        <f t="shared" si="7"/>
        <v>19879.939999999999</v>
      </c>
      <c r="F25" s="184">
        <f t="shared" si="7"/>
        <v>23982</v>
      </c>
      <c r="G25" s="184">
        <f t="shared" si="7"/>
        <v>35693</v>
      </c>
    </row>
    <row r="26" spans="1:7" ht="51">
      <c r="A26" s="166"/>
      <c r="B26" s="166">
        <v>6526</v>
      </c>
      <c r="C26" s="122" t="s">
        <v>30</v>
      </c>
      <c r="D26" s="184">
        <v>18468</v>
      </c>
      <c r="E26" s="184">
        <v>19879.939999999999</v>
      </c>
      <c r="F26" s="184">
        <v>23982</v>
      </c>
      <c r="G26" s="181">
        <v>35693</v>
      </c>
    </row>
    <row r="27" spans="1:7">
      <c r="A27" s="166"/>
      <c r="B27" s="167">
        <v>64</v>
      </c>
      <c r="C27" s="121" t="s">
        <v>31</v>
      </c>
      <c r="D27" s="181">
        <f>SUM(D28)</f>
        <v>1</v>
      </c>
      <c r="E27" s="181">
        <f t="shared" ref="E27:G28" si="8">SUM(E28)</f>
        <v>1.1200000000000001</v>
      </c>
      <c r="F27" s="181">
        <f t="shared" si="8"/>
        <v>0</v>
      </c>
      <c r="G27" s="181">
        <f t="shared" si="8"/>
        <v>4</v>
      </c>
    </row>
    <row r="28" spans="1:7">
      <c r="A28" s="166"/>
      <c r="B28" s="167">
        <v>641</v>
      </c>
      <c r="C28" s="122" t="s">
        <v>225</v>
      </c>
      <c r="D28" s="184">
        <f>SUM(D29)</f>
        <v>1</v>
      </c>
      <c r="E28" s="184">
        <f t="shared" si="8"/>
        <v>1.1200000000000001</v>
      </c>
      <c r="F28" s="184">
        <f t="shared" si="8"/>
        <v>0</v>
      </c>
      <c r="G28" s="184">
        <f t="shared" si="8"/>
        <v>4</v>
      </c>
    </row>
    <row r="29" spans="1:7" ht="25.5">
      <c r="A29" s="166"/>
      <c r="B29" s="166">
        <v>6413</v>
      </c>
      <c r="C29" s="125" t="s">
        <v>226</v>
      </c>
      <c r="D29" s="185">
        <v>1</v>
      </c>
      <c r="E29" s="184">
        <v>1.1200000000000001</v>
      </c>
      <c r="F29" s="184">
        <v>0</v>
      </c>
      <c r="G29" s="181">
        <v>4</v>
      </c>
    </row>
    <row r="30" spans="1:7" ht="38.25">
      <c r="A30" s="166"/>
      <c r="B30" s="167">
        <v>66</v>
      </c>
      <c r="C30" s="126" t="s">
        <v>227</v>
      </c>
      <c r="D30" s="181">
        <f>SUM(D31,D33)</f>
        <v>7806</v>
      </c>
      <c r="E30" s="181">
        <f t="shared" ref="E30:G30" si="9">SUM(E31,E33)</f>
        <v>4836.7</v>
      </c>
      <c r="F30" s="181">
        <f t="shared" si="9"/>
        <v>3570</v>
      </c>
      <c r="G30" s="181">
        <f t="shared" si="9"/>
        <v>6708</v>
      </c>
    </row>
    <row r="31" spans="1:7" ht="25.5">
      <c r="A31" s="166"/>
      <c r="B31" s="167">
        <v>661</v>
      </c>
      <c r="C31" s="125" t="s">
        <v>228</v>
      </c>
      <c r="D31" s="184">
        <f>SUM(D32)</f>
        <v>778</v>
      </c>
      <c r="E31" s="184">
        <f t="shared" ref="E31:G31" si="10">SUM(E32)</f>
        <v>920</v>
      </c>
      <c r="F31" s="184">
        <f t="shared" si="10"/>
        <v>1500</v>
      </c>
      <c r="G31" s="181">
        <f t="shared" si="10"/>
        <v>1336</v>
      </c>
    </row>
    <row r="32" spans="1:7" ht="38.25">
      <c r="A32" s="166"/>
      <c r="B32" s="166">
        <v>6614</v>
      </c>
      <c r="C32" s="125" t="s">
        <v>33</v>
      </c>
      <c r="D32" s="185">
        <v>778</v>
      </c>
      <c r="E32" s="184">
        <v>920</v>
      </c>
      <c r="F32" s="184">
        <v>1500</v>
      </c>
      <c r="G32" s="184">
        <v>1336</v>
      </c>
    </row>
    <row r="33" spans="1:7" ht="25.5">
      <c r="A33" s="166"/>
      <c r="B33" s="167">
        <v>663</v>
      </c>
      <c r="C33" s="125" t="s">
        <v>229</v>
      </c>
      <c r="D33" s="181">
        <f>SUM(D34)</f>
        <v>7028</v>
      </c>
      <c r="E33" s="181">
        <f t="shared" ref="E33:G33" si="11">SUM(E34)</f>
        <v>3916.7</v>
      </c>
      <c r="F33" s="181">
        <f t="shared" si="11"/>
        <v>2070</v>
      </c>
      <c r="G33" s="181">
        <f t="shared" si="11"/>
        <v>5372</v>
      </c>
    </row>
    <row r="34" spans="1:7">
      <c r="A34" s="166"/>
      <c r="B34" s="167">
        <v>6631</v>
      </c>
      <c r="C34" s="125" t="s">
        <v>34</v>
      </c>
      <c r="D34" s="185">
        <v>7028</v>
      </c>
      <c r="E34" s="184">
        <v>3916.7</v>
      </c>
      <c r="F34" s="184">
        <v>2070</v>
      </c>
      <c r="G34" s="184">
        <v>5372</v>
      </c>
    </row>
    <row r="35" spans="1:7" ht="25.5">
      <c r="A35" s="166"/>
      <c r="B35" s="167">
        <v>68</v>
      </c>
      <c r="C35" s="126" t="s">
        <v>230</v>
      </c>
      <c r="D35" s="181">
        <f>SUM(D36)</f>
        <v>232</v>
      </c>
      <c r="E35" s="181">
        <f t="shared" ref="E35:G35" si="12">SUM(E36)</f>
        <v>0</v>
      </c>
      <c r="F35" s="181">
        <f t="shared" si="12"/>
        <v>0</v>
      </c>
      <c r="G35" s="181">
        <f t="shared" si="12"/>
        <v>0</v>
      </c>
    </row>
    <row r="36" spans="1:7">
      <c r="A36" s="166"/>
      <c r="B36" s="167">
        <v>683</v>
      </c>
      <c r="C36" s="125" t="s">
        <v>172</v>
      </c>
      <c r="D36" s="182">
        <v>232</v>
      </c>
      <c r="E36" s="184"/>
      <c r="F36" s="184"/>
      <c r="G36" s="184"/>
    </row>
    <row r="37" spans="1:7">
      <c r="A37" s="167">
        <v>9</v>
      </c>
      <c r="B37" s="168"/>
      <c r="C37" s="129" t="s">
        <v>36</v>
      </c>
      <c r="D37" s="181">
        <f>SUM(D38)</f>
        <v>0</v>
      </c>
      <c r="E37" s="181">
        <f t="shared" ref="E37:G37" si="13">SUM(E38)</f>
        <v>0</v>
      </c>
      <c r="F37" s="181">
        <f t="shared" si="13"/>
        <v>2000</v>
      </c>
      <c r="G37" s="181">
        <f t="shared" si="13"/>
        <v>0</v>
      </c>
    </row>
    <row r="38" spans="1:7">
      <c r="A38" s="165"/>
      <c r="B38" s="165">
        <v>9221</v>
      </c>
      <c r="C38" s="130" t="s">
        <v>37</v>
      </c>
      <c r="D38" s="185">
        <v>0</v>
      </c>
      <c r="E38" s="184">
        <v>0</v>
      </c>
      <c r="F38" s="184">
        <v>2000</v>
      </c>
      <c r="G38" s="186"/>
    </row>
    <row r="39" spans="1:7">
      <c r="A39" s="131"/>
      <c r="B39" s="131"/>
      <c r="C39" s="131"/>
      <c r="D39" s="131"/>
      <c r="E39" s="131"/>
      <c r="F39" s="132"/>
      <c r="G39" s="132"/>
    </row>
    <row r="40" spans="1:7" ht="15.75">
      <c r="A40" s="231" t="s">
        <v>38</v>
      </c>
      <c r="B40" s="231"/>
      <c r="C40" s="231"/>
      <c r="D40" s="231"/>
      <c r="E40" s="231"/>
      <c r="F40" s="231"/>
      <c r="G40" s="231"/>
    </row>
    <row r="41" spans="1:7" ht="18">
      <c r="A41" s="133"/>
      <c r="B41" s="133"/>
      <c r="C41" s="133"/>
      <c r="D41" s="133"/>
      <c r="E41" s="133"/>
      <c r="F41" s="134"/>
      <c r="G41" s="135"/>
    </row>
    <row r="42" spans="1:7">
      <c r="A42" s="136" t="s">
        <v>19</v>
      </c>
      <c r="B42" s="137" t="s">
        <v>20</v>
      </c>
      <c r="C42" s="137" t="s">
        <v>39</v>
      </c>
      <c r="D42" s="138" t="s">
        <v>176</v>
      </c>
      <c r="E42" s="136" t="s">
        <v>177</v>
      </c>
      <c r="F42" s="136" t="s">
        <v>178</v>
      </c>
      <c r="G42" s="136" t="s">
        <v>179</v>
      </c>
    </row>
    <row r="43" spans="1:7">
      <c r="A43" s="121">
        <v>3</v>
      </c>
      <c r="B43" s="121"/>
      <c r="C43" s="121" t="s">
        <v>40</v>
      </c>
      <c r="D43" s="176">
        <f>SUM(D44,D53,D82,D86,D88)</f>
        <v>758598</v>
      </c>
      <c r="E43" s="176">
        <f>SUM(E44,E53,E82,E86,E88)</f>
        <v>752927.70999999985</v>
      </c>
      <c r="F43" s="176">
        <f>SUM(F44,F53,F82,F86,F88)</f>
        <v>734556</v>
      </c>
      <c r="G43" s="176">
        <f>SUM(G44,G53,G82,G86,G88)</f>
        <v>1044655.686</v>
      </c>
    </row>
    <row r="44" spans="1:7">
      <c r="A44" s="164"/>
      <c r="B44" s="164">
        <v>31</v>
      </c>
      <c r="C44" s="121"/>
      <c r="D44" s="176">
        <f>SUM(D45,D49,D51,)</f>
        <v>636303</v>
      </c>
      <c r="E44" s="176">
        <f>SUM(E45,E49,E51,)</f>
        <v>633976.24</v>
      </c>
      <c r="F44" s="176">
        <f>SUM(F45,F49,F51,)</f>
        <v>615926</v>
      </c>
      <c r="G44" s="176">
        <f>SUM(G45,G49,G51,)</f>
        <v>897956.74600000004</v>
      </c>
    </row>
    <row r="45" spans="1:7">
      <c r="A45" s="164"/>
      <c r="B45" s="164">
        <v>311</v>
      </c>
      <c r="C45" s="122" t="s">
        <v>41</v>
      </c>
      <c r="D45" s="176">
        <f>SUM(D46,D47:D48)</f>
        <v>532076</v>
      </c>
      <c r="E45" s="176">
        <f>SUM(E46,E47:E48)</f>
        <v>529995.23</v>
      </c>
      <c r="F45" s="176">
        <f>SUM(F46,F47:F48)</f>
        <v>516150</v>
      </c>
      <c r="G45" s="176">
        <f>SUM(G46,G47:G48)</f>
        <v>744039.16</v>
      </c>
    </row>
    <row r="46" spans="1:7">
      <c r="A46" s="164"/>
      <c r="B46" s="165">
        <v>3111</v>
      </c>
      <c r="C46" s="122" t="s">
        <v>181</v>
      </c>
      <c r="D46" s="177">
        <v>525955</v>
      </c>
      <c r="E46" s="177">
        <v>523744</v>
      </c>
      <c r="F46" s="177">
        <v>511468</v>
      </c>
      <c r="G46" s="177">
        <v>732822.09</v>
      </c>
    </row>
    <row r="47" spans="1:7">
      <c r="A47" s="164"/>
      <c r="B47" s="165">
        <v>3113</v>
      </c>
      <c r="C47" s="139" t="s">
        <v>43</v>
      </c>
      <c r="D47" s="178">
        <v>5039</v>
      </c>
      <c r="E47" s="178">
        <v>5176.88</v>
      </c>
      <c r="F47" s="178">
        <v>3705</v>
      </c>
      <c r="G47" s="178">
        <v>9978.02</v>
      </c>
    </row>
    <row r="48" spans="1:7" ht="15.75" customHeight="1">
      <c r="A48" s="164"/>
      <c r="B48" s="165">
        <v>3114</v>
      </c>
      <c r="C48" s="139" t="s">
        <v>44</v>
      </c>
      <c r="D48" s="178">
        <v>1082</v>
      </c>
      <c r="E48" s="178">
        <v>1074.3499999999999</v>
      </c>
      <c r="F48" s="178">
        <v>977</v>
      </c>
      <c r="G48" s="178">
        <v>1239.05</v>
      </c>
    </row>
    <row r="49" spans="1:7">
      <c r="A49" s="166"/>
      <c r="B49" s="167">
        <v>312</v>
      </c>
      <c r="C49" s="140" t="s">
        <v>45</v>
      </c>
      <c r="D49" s="176">
        <f>SUM(D50)</f>
        <v>22412</v>
      </c>
      <c r="E49" s="176">
        <f>SUM(E50)</f>
        <v>21904.76</v>
      </c>
      <c r="F49" s="176">
        <f>SUM(F50)</f>
        <v>19847</v>
      </c>
      <c r="G49" s="176">
        <f>SUM(G50)</f>
        <v>33325.436000000002</v>
      </c>
    </row>
    <row r="50" spans="1:7" ht="15" customHeight="1">
      <c r="A50" s="166"/>
      <c r="B50" s="166">
        <v>3121</v>
      </c>
      <c r="C50" s="140" t="s">
        <v>46</v>
      </c>
      <c r="D50" s="177">
        <v>22412</v>
      </c>
      <c r="E50" s="177">
        <v>21904.76</v>
      </c>
      <c r="F50" s="177">
        <v>19847</v>
      </c>
      <c r="G50" s="177">
        <v>33325.436000000002</v>
      </c>
    </row>
    <row r="51" spans="1:7">
      <c r="A51" s="166"/>
      <c r="B51" s="167">
        <v>313</v>
      </c>
      <c r="C51" s="141" t="s">
        <v>47</v>
      </c>
      <c r="D51" s="176">
        <f>SUM(D52)</f>
        <v>81815</v>
      </c>
      <c r="E51" s="176">
        <f>SUM(E52)</f>
        <v>82076.25</v>
      </c>
      <c r="F51" s="176">
        <f>SUM(F52)</f>
        <v>79929</v>
      </c>
      <c r="G51" s="176">
        <f>SUM(G52)</f>
        <v>120592.15</v>
      </c>
    </row>
    <row r="52" spans="1:7" ht="18" customHeight="1">
      <c r="A52" s="166"/>
      <c r="B52" s="166">
        <v>3132</v>
      </c>
      <c r="C52" s="141" t="s">
        <v>110</v>
      </c>
      <c r="D52" s="177">
        <v>81815</v>
      </c>
      <c r="E52" s="177">
        <v>82076.25</v>
      </c>
      <c r="F52" s="177">
        <v>79929</v>
      </c>
      <c r="G52" s="177">
        <v>120592.15</v>
      </c>
    </row>
    <row r="53" spans="1:7">
      <c r="A53" s="166"/>
      <c r="B53" s="167">
        <v>32</v>
      </c>
      <c r="C53" s="142" t="s">
        <v>48</v>
      </c>
      <c r="D53" s="176">
        <f>SUM(D54,D59,D66,D76,D77)</f>
        <v>117519</v>
      </c>
      <c r="E53" s="176">
        <f>SUM(E54,E59,E66,E76,E77)</f>
        <v>114313.2</v>
      </c>
      <c r="F53" s="176">
        <f>SUM(F54,F59,F66,F76,F77)</f>
        <v>118365</v>
      </c>
      <c r="G53" s="176">
        <f>SUM(G54,G59,G66,G76,G77)</f>
        <v>139590.28</v>
      </c>
    </row>
    <row r="54" spans="1:7" ht="25.5">
      <c r="A54" s="167"/>
      <c r="B54" s="168">
        <v>321</v>
      </c>
      <c r="C54" s="142" t="s">
        <v>49</v>
      </c>
      <c r="D54" s="176">
        <f>SUM(D55,D56:D57)</f>
        <v>22608</v>
      </c>
      <c r="E54" s="176">
        <f>SUM(E55,E56)</f>
        <v>22460.639999999999</v>
      </c>
      <c r="F54" s="176">
        <f>SUM(F55,F56:F58)</f>
        <v>15073</v>
      </c>
      <c r="G54" s="176">
        <f>SUM(G55,G56:G58)</f>
        <v>22780.399999999998</v>
      </c>
    </row>
    <row r="55" spans="1:7">
      <c r="A55" s="167"/>
      <c r="B55" s="169">
        <v>3211</v>
      </c>
      <c r="C55" s="143" t="s">
        <v>50</v>
      </c>
      <c r="D55" s="177">
        <v>6016</v>
      </c>
      <c r="E55" s="177">
        <v>6962.64</v>
      </c>
      <c r="F55" s="177">
        <v>1000</v>
      </c>
      <c r="G55" s="177">
        <v>4351.03</v>
      </c>
    </row>
    <row r="56" spans="1:7">
      <c r="A56" s="170"/>
      <c r="B56" s="171">
        <v>3212</v>
      </c>
      <c r="C56" s="144" t="s">
        <v>51</v>
      </c>
      <c r="D56" s="177">
        <v>15586</v>
      </c>
      <c r="E56" s="177">
        <v>15498</v>
      </c>
      <c r="F56" s="177">
        <v>13373</v>
      </c>
      <c r="G56" s="177">
        <v>17112.11</v>
      </c>
    </row>
    <row r="57" spans="1:7" ht="25.5">
      <c r="A57" s="172"/>
      <c r="B57" s="172">
        <v>3213</v>
      </c>
      <c r="C57" s="144" t="s">
        <v>116</v>
      </c>
      <c r="D57" s="177">
        <v>1006</v>
      </c>
      <c r="E57" s="177">
        <v>1006</v>
      </c>
      <c r="F57" s="177">
        <v>600</v>
      </c>
      <c r="G57" s="177">
        <v>1317.26</v>
      </c>
    </row>
    <row r="58" spans="1:7" ht="25.5">
      <c r="A58" s="165"/>
      <c r="B58" s="165">
        <v>3214</v>
      </c>
      <c r="C58" s="143" t="s">
        <v>52</v>
      </c>
      <c r="D58" s="177"/>
      <c r="E58" s="177"/>
      <c r="F58" s="177">
        <v>100</v>
      </c>
      <c r="G58" s="177"/>
    </row>
    <row r="59" spans="1:7" ht="25.5">
      <c r="A59" s="165"/>
      <c r="B59" s="164">
        <v>322</v>
      </c>
      <c r="C59" s="142" t="s">
        <v>53</v>
      </c>
      <c r="D59" s="176">
        <f>SUM(D60,D61,D62,D63,D65,D64)</f>
        <v>67126</v>
      </c>
      <c r="E59" s="176">
        <f>SUM(E60,E61,E62,E63,E65,E64)</f>
        <v>65225.78</v>
      </c>
      <c r="F59" s="176">
        <f>SUM(F60,F61,F62,F63,F65,F64)</f>
        <v>82561</v>
      </c>
      <c r="G59" s="176">
        <f>SUM(G60,G61,G62,G63,G65,G64)</f>
        <v>85190.999999999985</v>
      </c>
    </row>
    <row r="60" spans="1:7" ht="15.75" customHeight="1">
      <c r="A60" s="165"/>
      <c r="B60" s="165">
        <v>3221</v>
      </c>
      <c r="C60" s="143" t="s">
        <v>54</v>
      </c>
      <c r="D60" s="177">
        <v>12695</v>
      </c>
      <c r="E60" s="177">
        <v>11817.49</v>
      </c>
      <c r="F60" s="177">
        <v>7400</v>
      </c>
      <c r="G60" s="177">
        <v>15678.02</v>
      </c>
    </row>
    <row r="61" spans="1:7" ht="15.75" customHeight="1">
      <c r="A61" s="172"/>
      <c r="B61" s="172">
        <v>3222</v>
      </c>
      <c r="C61" s="144" t="s">
        <v>55</v>
      </c>
      <c r="D61" s="177">
        <v>39116</v>
      </c>
      <c r="E61" s="177">
        <v>39385</v>
      </c>
      <c r="F61" s="177">
        <v>57767</v>
      </c>
      <c r="G61" s="177">
        <v>49304</v>
      </c>
    </row>
    <row r="62" spans="1:7" ht="15.75" customHeight="1">
      <c r="A62" s="165"/>
      <c r="B62" s="165">
        <v>3223</v>
      </c>
      <c r="C62" s="143" t="s">
        <v>56</v>
      </c>
      <c r="D62" s="178">
        <v>11959</v>
      </c>
      <c r="E62" s="178">
        <v>12191.82</v>
      </c>
      <c r="F62" s="178">
        <v>13644</v>
      </c>
      <c r="G62" s="178">
        <v>15742.01</v>
      </c>
    </row>
    <row r="63" spans="1:7" ht="15.75" customHeight="1">
      <c r="A63" s="165"/>
      <c r="B63" s="165">
        <v>3224</v>
      </c>
      <c r="C63" s="143" t="s">
        <v>182</v>
      </c>
      <c r="D63" s="177">
        <v>1833</v>
      </c>
      <c r="E63" s="177">
        <v>1006</v>
      </c>
      <c r="F63" s="177">
        <v>2750</v>
      </c>
      <c r="G63" s="177">
        <v>4122.09</v>
      </c>
    </row>
    <row r="64" spans="1:7" ht="15.75" customHeight="1">
      <c r="A64" s="172"/>
      <c r="B64" s="172">
        <v>3225</v>
      </c>
      <c r="C64" s="144" t="s">
        <v>57</v>
      </c>
      <c r="D64" s="177">
        <v>1409</v>
      </c>
      <c r="E64" s="177">
        <v>711</v>
      </c>
      <c r="F64" s="177">
        <v>850</v>
      </c>
      <c r="G64" s="177">
        <v>281.89999999999998</v>
      </c>
    </row>
    <row r="65" spans="1:7" ht="15.75" customHeight="1">
      <c r="A65" s="165"/>
      <c r="B65" s="165">
        <v>3227</v>
      </c>
      <c r="C65" s="143" t="s">
        <v>58</v>
      </c>
      <c r="D65" s="178">
        <v>114</v>
      </c>
      <c r="E65" s="178">
        <v>114.47</v>
      </c>
      <c r="F65" s="178">
        <v>150</v>
      </c>
      <c r="G65" s="178">
        <v>62.98</v>
      </c>
    </row>
    <row r="66" spans="1:7" ht="15.75" customHeight="1">
      <c r="A66" s="165"/>
      <c r="B66" s="164">
        <v>323</v>
      </c>
      <c r="C66" s="142" t="s">
        <v>59</v>
      </c>
      <c r="D66" s="176">
        <f>SUM(D67,D68,D69,D70,D71,D72,D73,D74,D75)</f>
        <v>23522</v>
      </c>
      <c r="E66" s="176">
        <f>SUM(E67,E68,E69,E70,E71,E72,E73,E74,E75)</f>
        <v>22782.58</v>
      </c>
      <c r="F66" s="176">
        <f>SUM(F67,F68,F69,F70,F71,F72,F73,F74,F75)</f>
        <v>17207</v>
      </c>
      <c r="G66" s="176">
        <f>SUM(G67,G68,G69,G70,G71,G72,G73,G74,G75)</f>
        <v>30229.489999999998</v>
      </c>
    </row>
    <row r="67" spans="1:7" ht="15.75" customHeight="1">
      <c r="A67" s="165"/>
      <c r="B67" s="165">
        <v>3231</v>
      </c>
      <c r="C67" s="143" t="s">
        <v>60</v>
      </c>
      <c r="D67" s="177">
        <v>1131</v>
      </c>
      <c r="E67" s="177">
        <v>1248.5</v>
      </c>
      <c r="F67" s="177">
        <v>995</v>
      </c>
      <c r="G67" s="177">
        <v>1620</v>
      </c>
    </row>
    <row r="68" spans="1:7" ht="15.75" customHeight="1">
      <c r="A68" s="172"/>
      <c r="B68" s="172">
        <v>3232</v>
      </c>
      <c r="C68" s="144" t="s">
        <v>61</v>
      </c>
      <c r="D68" s="177">
        <v>2366</v>
      </c>
      <c r="E68" s="177">
        <v>1932</v>
      </c>
      <c r="F68" s="177">
        <v>2065</v>
      </c>
      <c r="G68" s="177">
        <v>2045</v>
      </c>
    </row>
    <row r="69" spans="1:7" ht="18" customHeight="1">
      <c r="A69" s="165"/>
      <c r="B69" s="165">
        <v>3233</v>
      </c>
      <c r="C69" s="143" t="s">
        <v>62</v>
      </c>
      <c r="D69" s="178">
        <v>0</v>
      </c>
      <c r="E69" s="178">
        <v>0</v>
      </c>
      <c r="F69" s="178">
        <v>0</v>
      </c>
      <c r="G69" s="178">
        <v>660</v>
      </c>
    </row>
    <row r="70" spans="1:7" ht="15.75" customHeight="1">
      <c r="A70" s="165"/>
      <c r="B70" s="165">
        <v>3234</v>
      </c>
      <c r="C70" s="143" t="s">
        <v>63</v>
      </c>
      <c r="D70" s="178">
        <v>2248</v>
      </c>
      <c r="E70" s="178">
        <v>2195.65</v>
      </c>
      <c r="F70" s="178">
        <v>2000</v>
      </c>
      <c r="G70" s="178">
        <v>3870.31</v>
      </c>
    </row>
    <row r="71" spans="1:7" ht="15.75" customHeight="1">
      <c r="A71" s="165"/>
      <c r="B71" s="165">
        <v>3235</v>
      </c>
      <c r="C71" s="143" t="s">
        <v>64</v>
      </c>
      <c r="D71" s="178">
        <v>1623</v>
      </c>
      <c r="E71" s="178">
        <v>1560.43</v>
      </c>
      <c r="F71" s="178">
        <v>1195</v>
      </c>
      <c r="G71" s="178">
        <v>1600</v>
      </c>
    </row>
    <row r="72" spans="1:7" ht="15.75" customHeight="1">
      <c r="A72" s="165"/>
      <c r="B72" s="165">
        <v>3236</v>
      </c>
      <c r="C72" s="143" t="s">
        <v>183</v>
      </c>
      <c r="D72" s="177">
        <v>2055</v>
      </c>
      <c r="E72" s="177">
        <v>2055</v>
      </c>
      <c r="F72" s="177">
        <v>1627</v>
      </c>
      <c r="G72" s="177">
        <v>587.54999999999995</v>
      </c>
    </row>
    <row r="73" spans="1:7" ht="15.75" customHeight="1">
      <c r="A73" s="172"/>
      <c r="B73" s="172">
        <v>3237</v>
      </c>
      <c r="C73" s="144" t="s">
        <v>65</v>
      </c>
      <c r="D73" s="177">
        <v>541</v>
      </c>
      <c r="E73" s="177">
        <v>467</v>
      </c>
      <c r="F73" s="177">
        <v>265</v>
      </c>
      <c r="G73" s="177">
        <v>1044.6300000000001</v>
      </c>
    </row>
    <row r="74" spans="1:7" ht="15.75" customHeight="1">
      <c r="A74" s="172"/>
      <c r="B74" s="172">
        <v>3238</v>
      </c>
      <c r="C74" s="144" t="s">
        <v>66</v>
      </c>
      <c r="D74" s="177">
        <v>2008</v>
      </c>
      <c r="E74" s="177">
        <v>2008</v>
      </c>
      <c r="F74" s="177">
        <v>1000</v>
      </c>
      <c r="G74" s="177">
        <v>2025</v>
      </c>
    </row>
    <row r="75" spans="1:7" ht="15.75" customHeight="1">
      <c r="A75" s="172"/>
      <c r="B75" s="172">
        <v>3239</v>
      </c>
      <c r="C75" s="144" t="s">
        <v>67</v>
      </c>
      <c r="D75" s="177">
        <v>11550</v>
      </c>
      <c r="E75" s="177">
        <v>11316</v>
      </c>
      <c r="F75" s="177">
        <v>8060</v>
      </c>
      <c r="G75" s="177">
        <v>16777</v>
      </c>
    </row>
    <row r="76" spans="1:7" ht="25.5">
      <c r="A76" s="165"/>
      <c r="B76" s="164">
        <v>324</v>
      </c>
      <c r="C76" s="142" t="s">
        <v>128</v>
      </c>
      <c r="D76" s="176">
        <v>100</v>
      </c>
      <c r="E76" s="177"/>
      <c r="F76" s="177"/>
      <c r="G76" s="177"/>
    </row>
    <row r="77" spans="1:7" ht="25.5">
      <c r="A77" s="165"/>
      <c r="B77" s="164">
        <v>329</v>
      </c>
      <c r="C77" s="142" t="s">
        <v>68</v>
      </c>
      <c r="D77" s="176">
        <f>SUM(D78,D79,D80,D81,)</f>
        <v>4163</v>
      </c>
      <c r="E77" s="176">
        <f>SUM(E78,E79,E80,E81,)</f>
        <v>3844.2</v>
      </c>
      <c r="F77" s="176">
        <f>SUM(F78,F79,F80,F81,)</f>
        <v>3524</v>
      </c>
      <c r="G77" s="176">
        <f>SUM(G78,G79,G80,G81,)</f>
        <v>1389.39</v>
      </c>
    </row>
    <row r="78" spans="1:7">
      <c r="A78" s="165"/>
      <c r="B78" s="165">
        <v>3293</v>
      </c>
      <c r="C78" s="143" t="s">
        <v>69</v>
      </c>
      <c r="D78" s="177">
        <v>937</v>
      </c>
      <c r="E78" s="177">
        <v>937.2</v>
      </c>
      <c r="F78" s="177">
        <v>200</v>
      </c>
      <c r="G78" s="177">
        <v>21.33</v>
      </c>
    </row>
    <row r="79" spans="1:7">
      <c r="A79" s="172"/>
      <c r="B79" s="172">
        <v>3294</v>
      </c>
      <c r="C79" s="144" t="s">
        <v>70</v>
      </c>
      <c r="D79" s="177">
        <v>163</v>
      </c>
      <c r="E79" s="177">
        <v>163</v>
      </c>
      <c r="F79" s="177">
        <v>640</v>
      </c>
      <c r="G79" s="177">
        <v>108.09</v>
      </c>
    </row>
    <row r="80" spans="1:7">
      <c r="A80" s="172"/>
      <c r="B80" s="172">
        <v>3295</v>
      </c>
      <c r="C80" s="144" t="s">
        <v>129</v>
      </c>
      <c r="D80" s="177">
        <v>1697</v>
      </c>
      <c r="E80" s="177">
        <v>1384</v>
      </c>
      <c r="F80" s="177">
        <v>1830</v>
      </c>
      <c r="G80" s="177">
        <v>124.97</v>
      </c>
    </row>
    <row r="81" spans="1:12">
      <c r="A81" s="172"/>
      <c r="B81" s="172">
        <v>3299</v>
      </c>
      <c r="C81" s="144" t="s">
        <v>72</v>
      </c>
      <c r="D81" s="177">
        <v>1366</v>
      </c>
      <c r="E81" s="177">
        <v>1360</v>
      </c>
      <c r="F81" s="177">
        <v>854</v>
      </c>
      <c r="G81" s="177">
        <v>1135</v>
      </c>
    </row>
    <row r="82" spans="1:12">
      <c r="A82" s="165"/>
      <c r="B82" s="164">
        <v>34</v>
      </c>
      <c r="C82" s="142" t="s">
        <v>74</v>
      </c>
      <c r="D82" s="176">
        <f t="shared" ref="D82:G82" si="14">SUM(D83)</f>
        <v>590</v>
      </c>
      <c r="E82" s="176">
        <f t="shared" si="14"/>
        <v>463.98</v>
      </c>
      <c r="F82" s="176">
        <f t="shared" si="14"/>
        <v>265</v>
      </c>
      <c r="G82" s="176">
        <f t="shared" si="14"/>
        <v>646.74</v>
      </c>
    </row>
    <row r="83" spans="1:12">
      <c r="A83" s="165"/>
      <c r="B83" s="164">
        <v>343</v>
      </c>
      <c r="C83" s="143" t="s">
        <v>75</v>
      </c>
      <c r="D83" s="176">
        <f>SUM(D84:D85)</f>
        <v>590</v>
      </c>
      <c r="E83" s="176">
        <f>SUM(E84:E85)</f>
        <v>463.98</v>
      </c>
      <c r="F83" s="176">
        <f>SUM(F84:F85)</f>
        <v>265</v>
      </c>
      <c r="G83" s="176">
        <f>SUM(G84:G85)</f>
        <v>646.74</v>
      </c>
      <c r="L83" s="22"/>
    </row>
    <row r="84" spans="1:12" ht="25.5">
      <c r="A84" s="165"/>
      <c r="B84" s="165">
        <v>3431</v>
      </c>
      <c r="C84" s="143" t="s">
        <v>76</v>
      </c>
      <c r="D84" s="177">
        <v>0</v>
      </c>
      <c r="E84" s="177">
        <v>0</v>
      </c>
      <c r="F84" s="177">
        <v>0</v>
      </c>
      <c r="G84" s="177">
        <v>646.74</v>
      </c>
    </row>
    <row r="85" spans="1:12" ht="25.5">
      <c r="A85" s="165"/>
      <c r="B85" s="165">
        <v>3431</v>
      </c>
      <c r="C85" s="143" t="s">
        <v>76</v>
      </c>
      <c r="D85" s="178">
        <v>590</v>
      </c>
      <c r="E85" s="178">
        <v>463.98</v>
      </c>
      <c r="F85" s="178">
        <v>265</v>
      </c>
      <c r="G85" s="178"/>
    </row>
    <row r="86" spans="1:12" ht="25.5">
      <c r="A86" s="165"/>
      <c r="B86" s="164">
        <v>37</v>
      </c>
      <c r="C86" s="142" t="s">
        <v>77</v>
      </c>
      <c r="D86" s="176">
        <f t="shared" ref="D86:G86" si="15">SUM(D87)</f>
        <v>3743</v>
      </c>
      <c r="E86" s="176">
        <f t="shared" si="15"/>
        <v>3731.6</v>
      </c>
      <c r="F86" s="176">
        <f t="shared" si="15"/>
        <v>0</v>
      </c>
      <c r="G86" s="176">
        <f t="shared" si="15"/>
        <v>6022.85</v>
      </c>
    </row>
    <row r="87" spans="1:12" ht="25.5">
      <c r="A87" s="165"/>
      <c r="B87" s="165">
        <v>3722</v>
      </c>
      <c r="C87" s="143" t="s">
        <v>78</v>
      </c>
      <c r="D87" s="177">
        <v>3743</v>
      </c>
      <c r="E87" s="177">
        <v>3731.6</v>
      </c>
      <c r="F87" s="177">
        <v>0</v>
      </c>
      <c r="G87" s="177">
        <v>6022.85</v>
      </c>
    </row>
    <row r="88" spans="1:12">
      <c r="A88" s="165"/>
      <c r="B88" s="164">
        <v>38</v>
      </c>
      <c r="C88" s="142" t="s">
        <v>231</v>
      </c>
      <c r="D88" s="176">
        <f t="shared" ref="D88:G88" si="16">SUM(D89)</f>
        <v>443</v>
      </c>
      <c r="E88" s="176">
        <f t="shared" si="16"/>
        <v>442.69</v>
      </c>
      <c r="F88" s="176">
        <f t="shared" si="16"/>
        <v>0</v>
      </c>
      <c r="G88" s="176">
        <f t="shared" si="16"/>
        <v>439.07</v>
      </c>
    </row>
    <row r="89" spans="1:12">
      <c r="A89" s="165"/>
      <c r="B89" s="165">
        <v>3812</v>
      </c>
      <c r="C89" s="143" t="s">
        <v>79</v>
      </c>
      <c r="D89" s="177">
        <v>443</v>
      </c>
      <c r="E89" s="177">
        <v>442.69</v>
      </c>
      <c r="F89" s="177">
        <v>0</v>
      </c>
      <c r="G89" s="177">
        <v>439.07</v>
      </c>
    </row>
    <row r="90" spans="1:12" ht="25.5">
      <c r="A90" s="164">
        <v>4</v>
      </c>
      <c r="B90" s="164"/>
      <c r="C90" s="142" t="s">
        <v>80</v>
      </c>
      <c r="D90" s="176">
        <f t="shared" ref="D90:G90" si="17">SUM(D91)</f>
        <v>12969</v>
      </c>
      <c r="E90" s="176">
        <f t="shared" si="17"/>
        <v>11345.82</v>
      </c>
      <c r="F90" s="176">
        <f t="shared" si="17"/>
        <v>3172</v>
      </c>
      <c r="G90" s="176">
        <f t="shared" si="17"/>
        <v>12715.92</v>
      </c>
    </row>
    <row r="91" spans="1:12" ht="38.25">
      <c r="A91" s="165"/>
      <c r="B91" s="164">
        <v>42</v>
      </c>
      <c r="C91" s="142" t="s">
        <v>81</v>
      </c>
      <c r="D91" s="179">
        <f>SUM(D92,D94,D98)</f>
        <v>12969</v>
      </c>
      <c r="E91" s="179">
        <f>SUM(E92,E94,E98)</f>
        <v>11345.82</v>
      </c>
      <c r="F91" s="179">
        <f>SUM(F92,F94,F98)</f>
        <v>3172</v>
      </c>
      <c r="G91" s="179">
        <f>SUM(G92,G94,G98)</f>
        <v>12715.92</v>
      </c>
    </row>
    <row r="92" spans="1:12">
      <c r="A92" s="165"/>
      <c r="B92" s="164">
        <v>421</v>
      </c>
      <c r="C92" s="146" t="s">
        <v>135</v>
      </c>
      <c r="D92" s="180">
        <f>SUM(D93)</f>
        <v>2500</v>
      </c>
      <c r="E92" s="180">
        <f>SUM(E93)</f>
        <v>2500</v>
      </c>
      <c r="F92" s="180">
        <v>0</v>
      </c>
      <c r="G92" s="180"/>
    </row>
    <row r="93" spans="1:12">
      <c r="A93" s="165"/>
      <c r="B93" s="165">
        <v>4212</v>
      </c>
      <c r="C93" s="144" t="s">
        <v>136</v>
      </c>
      <c r="D93" s="180">
        <v>2500</v>
      </c>
      <c r="E93" s="180">
        <v>2500</v>
      </c>
      <c r="F93" s="180">
        <v>0</v>
      </c>
      <c r="G93" s="180"/>
    </row>
    <row r="94" spans="1:12">
      <c r="A94" s="165"/>
      <c r="B94" s="164">
        <v>422</v>
      </c>
      <c r="C94" s="142" t="s">
        <v>82</v>
      </c>
      <c r="D94" s="179">
        <f>SUM(D95,D96:D97)</f>
        <v>3044</v>
      </c>
      <c r="E94" s="179">
        <f>SUM(E95,E96)</f>
        <v>1630</v>
      </c>
      <c r="F94" s="179">
        <f>SUM(F95,F96)</f>
        <v>2902</v>
      </c>
      <c r="G94" s="179">
        <f>SUM(G95,G96)</f>
        <v>6691.12</v>
      </c>
    </row>
    <row r="95" spans="1:12">
      <c r="A95" s="165"/>
      <c r="B95" s="165">
        <v>4221</v>
      </c>
      <c r="C95" s="143" t="s">
        <v>83</v>
      </c>
      <c r="D95" s="180">
        <v>301</v>
      </c>
      <c r="E95" s="180">
        <v>995</v>
      </c>
      <c r="F95" s="180">
        <v>1250</v>
      </c>
      <c r="G95" s="180">
        <v>6303.12</v>
      </c>
    </row>
    <row r="96" spans="1:12">
      <c r="A96" s="172"/>
      <c r="B96" s="172">
        <v>4226</v>
      </c>
      <c r="C96" s="144" t="s">
        <v>84</v>
      </c>
      <c r="D96" s="180">
        <v>1445</v>
      </c>
      <c r="E96" s="180">
        <v>635</v>
      </c>
      <c r="F96" s="180">
        <v>1652</v>
      </c>
      <c r="G96" s="180">
        <v>388</v>
      </c>
    </row>
    <row r="97" spans="1:7" ht="18.75" customHeight="1">
      <c r="A97" s="172"/>
      <c r="B97" s="172">
        <v>4227</v>
      </c>
      <c r="C97" s="147" t="s">
        <v>232</v>
      </c>
      <c r="D97" s="180">
        <v>1298</v>
      </c>
      <c r="E97" s="180"/>
      <c r="F97" s="180"/>
      <c r="G97" s="180"/>
    </row>
    <row r="98" spans="1:7" ht="25.5">
      <c r="A98" s="165"/>
      <c r="B98" s="164">
        <v>424</v>
      </c>
      <c r="C98" s="142" t="s">
        <v>85</v>
      </c>
      <c r="D98" s="179">
        <f>SUM(D99)</f>
        <v>7425</v>
      </c>
      <c r="E98" s="179">
        <f>SUM(E99)</f>
        <v>7215.82</v>
      </c>
      <c r="F98" s="179">
        <f>SUM(F99)</f>
        <v>270</v>
      </c>
      <c r="G98" s="179">
        <f>SUM(G99)</f>
        <v>6024.8</v>
      </c>
    </row>
    <row r="99" spans="1:7">
      <c r="A99" s="165"/>
      <c r="B99" s="165">
        <v>4241</v>
      </c>
      <c r="C99" s="143" t="s">
        <v>86</v>
      </c>
      <c r="D99" s="180">
        <v>7425</v>
      </c>
      <c r="E99" s="180">
        <v>7215.82</v>
      </c>
      <c r="F99" s="180">
        <v>270</v>
      </c>
      <c r="G99" s="180">
        <v>6024.8</v>
      </c>
    </row>
    <row r="100" spans="1:7">
      <c r="A100" s="145"/>
      <c r="B100" s="145"/>
      <c r="C100" s="148" t="s">
        <v>87</v>
      </c>
      <c r="D100" s="176">
        <f>SUM(D90,D43)</f>
        <v>771567</v>
      </c>
      <c r="E100" s="176">
        <f>SUM(E90,E43)</f>
        <v>764273.5299999998</v>
      </c>
      <c r="F100" s="176">
        <f>SUM(F90,F43)</f>
        <v>737728</v>
      </c>
      <c r="G100" s="176">
        <f>SUM(G90,G43)</f>
        <v>1057371.6059999999</v>
      </c>
    </row>
    <row r="122" spans="1:7" s="53" customFormat="1">
      <c r="A122"/>
      <c r="B122"/>
      <c r="C122"/>
      <c r="D122"/>
      <c r="E122"/>
      <c r="F122"/>
      <c r="G122"/>
    </row>
    <row r="146" spans="1:10" s="53" customFormat="1">
      <c r="A146"/>
      <c r="B146"/>
      <c r="C146"/>
      <c r="D146"/>
      <c r="E146"/>
      <c r="F146"/>
      <c r="G146"/>
    </row>
    <row r="150" spans="1:10">
      <c r="J150" s="22"/>
    </row>
    <row r="169" spans="1:7" s="53" customFormat="1">
      <c r="A169"/>
      <c r="B169"/>
      <c r="C169"/>
      <c r="D169"/>
      <c r="E169"/>
      <c r="F169"/>
      <c r="G169"/>
    </row>
    <row r="192" spans="1:7" s="53" customFormat="1">
      <c r="A192"/>
      <c r="B192"/>
      <c r="C192"/>
      <c r="D192"/>
      <c r="E192"/>
      <c r="F192"/>
      <c r="G192"/>
    </row>
  </sheetData>
  <mergeCells count="5">
    <mergeCell ref="A1:G1"/>
    <mergeCell ref="A3:G3"/>
    <mergeCell ref="A5:G5"/>
    <mergeCell ref="A7:G7"/>
    <mergeCell ref="A40:G40"/>
  </mergeCells>
  <pageMargins left="0.70866141732283472" right="0.70866141732283472" top="0.74803149606299213" bottom="0.74803149606299213" header="0.51181102362204722" footer="0.51181102362204722"/>
  <pageSetup paperSize="9" scale="80"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6"/>
  <sheetViews>
    <sheetView workbookViewId="0">
      <selection activeCell="D42" sqref="D42"/>
    </sheetView>
  </sheetViews>
  <sheetFormatPr defaultRowHeight="15"/>
  <cols>
    <col min="1" max="1" width="31.28515625" customWidth="1"/>
    <col min="2" max="2" width="27.140625" customWidth="1"/>
    <col min="3" max="3" width="27" customWidth="1"/>
    <col min="4" max="4" width="25.28515625" customWidth="1"/>
    <col min="5" max="5" width="26.85546875" customWidth="1"/>
    <col min="6" max="6" width="27.5703125" customWidth="1"/>
  </cols>
  <sheetData>
    <row r="1" spans="1:6" ht="35.25" customHeight="1">
      <c r="A1" s="238" t="s">
        <v>209</v>
      </c>
      <c r="B1" s="238"/>
      <c r="C1" s="238"/>
      <c r="D1" s="238"/>
      <c r="E1" s="238"/>
      <c r="F1" s="238"/>
    </row>
    <row r="2" spans="1:6" ht="18">
      <c r="A2" s="239"/>
      <c r="B2" s="239"/>
      <c r="C2" s="239"/>
      <c r="D2" s="239"/>
      <c r="E2" s="239"/>
      <c r="F2" s="239"/>
    </row>
    <row r="3" spans="1:6" ht="15.75">
      <c r="A3" s="238" t="s">
        <v>0</v>
      </c>
      <c r="B3" s="238"/>
      <c r="C3" s="238"/>
      <c r="D3" s="238"/>
      <c r="E3" s="238"/>
      <c r="F3" s="238"/>
    </row>
    <row r="4" spans="1:6" ht="18">
      <c r="A4" s="65"/>
      <c r="B4" s="66"/>
      <c r="C4" s="66"/>
      <c r="D4" s="66"/>
      <c r="E4" s="67"/>
      <c r="F4" s="67"/>
    </row>
    <row r="5" spans="1:6" ht="15.75">
      <c r="A5" s="238" t="s">
        <v>18</v>
      </c>
      <c r="B5" s="238"/>
      <c r="C5" s="238"/>
      <c r="D5" s="238"/>
      <c r="E5" s="238"/>
      <c r="F5" s="238"/>
    </row>
    <row r="6" spans="1:6" ht="18">
      <c r="A6" s="66"/>
      <c r="B6" s="66"/>
      <c r="C6" s="66"/>
      <c r="D6" s="66"/>
      <c r="E6" s="67"/>
      <c r="F6" s="67"/>
    </row>
    <row r="7" spans="1:6" ht="15.75">
      <c r="A7" s="238" t="s">
        <v>188</v>
      </c>
      <c r="B7" s="238"/>
      <c r="C7" s="238"/>
      <c r="D7" s="238"/>
      <c r="E7" s="238"/>
      <c r="F7" s="238"/>
    </row>
    <row r="8" spans="1:6" ht="18">
      <c r="A8" s="66"/>
      <c r="B8" s="66"/>
      <c r="C8" s="66"/>
      <c r="D8" s="66"/>
      <c r="E8" s="67"/>
      <c r="F8" s="67"/>
    </row>
    <row r="9" spans="1:6">
      <c r="A9" s="68" t="s">
        <v>189</v>
      </c>
      <c r="B9" s="69" t="s">
        <v>176</v>
      </c>
      <c r="C9" s="68" t="s">
        <v>177</v>
      </c>
      <c r="D9" s="68" t="s">
        <v>178</v>
      </c>
      <c r="E9" s="68" t="s">
        <v>179</v>
      </c>
    </row>
    <row r="10" spans="1:6">
      <c r="A10" s="70" t="s">
        <v>2</v>
      </c>
      <c r="B10" s="71">
        <f>SUM(B11,B13,B15,B17,B19,B21,B23,B25)</f>
        <v>770689.89</v>
      </c>
      <c r="C10" s="71">
        <f t="shared" ref="C10" si="0">SUM(C11,C13,C15,C17,C19,C21,C23,C25)</f>
        <v>763526.00999999989</v>
      </c>
      <c r="D10" s="71">
        <f>SUM(D11,D13,D15,D17,D19,D21,D23,D25)</f>
        <v>737728</v>
      </c>
      <c r="E10" s="71">
        <f t="shared" ref="E10" si="1">SUM(E11,E13,E15,E17,E19,E21,E23,E25)</f>
        <v>1049099.71</v>
      </c>
    </row>
    <row r="11" spans="1:6" ht="19.5" customHeight="1">
      <c r="A11" s="54" t="s">
        <v>190</v>
      </c>
      <c r="B11" s="72">
        <f>SUM(B12)</f>
        <v>2985.34</v>
      </c>
      <c r="C11" s="72">
        <f t="shared" ref="C11:E11" si="2">SUM(C12)</f>
        <v>2181.38</v>
      </c>
      <c r="D11" s="72">
        <f t="shared" si="2"/>
        <v>626</v>
      </c>
      <c r="E11" s="72">
        <f t="shared" si="2"/>
        <v>2842.39</v>
      </c>
    </row>
    <row r="12" spans="1:6" ht="17.25" customHeight="1">
      <c r="A12" s="55" t="s">
        <v>191</v>
      </c>
      <c r="B12" s="56">
        <v>2985.34</v>
      </c>
      <c r="C12" s="56">
        <v>2181.38</v>
      </c>
      <c r="D12" s="56">
        <v>626</v>
      </c>
      <c r="E12" s="56">
        <v>2842.39</v>
      </c>
    </row>
    <row r="13" spans="1:6">
      <c r="A13" s="57" t="s">
        <v>192</v>
      </c>
      <c r="B13" s="58">
        <f>SUM(B14)</f>
        <v>779.12</v>
      </c>
      <c r="C13" s="58">
        <f t="shared" ref="C13:E13" si="3">SUM(C14)</f>
        <v>921.12</v>
      </c>
      <c r="D13" s="58">
        <f t="shared" si="3"/>
        <v>1500</v>
      </c>
      <c r="E13" s="58">
        <f t="shared" si="3"/>
        <v>1340</v>
      </c>
    </row>
    <row r="14" spans="1:6" ht="18.75" customHeight="1">
      <c r="A14" s="59" t="s">
        <v>193</v>
      </c>
      <c r="B14" s="119">
        <v>779.12</v>
      </c>
      <c r="C14" s="56">
        <v>921.12</v>
      </c>
      <c r="D14" s="56">
        <v>1500</v>
      </c>
      <c r="E14" s="56">
        <v>1340</v>
      </c>
    </row>
    <row r="15" spans="1:6" ht="21" customHeight="1">
      <c r="A15" s="60" t="s">
        <v>194</v>
      </c>
      <c r="B15" s="61">
        <f>SUM(B16)</f>
        <v>18467.62</v>
      </c>
      <c r="C15" s="61">
        <f t="shared" ref="C15:E15" si="4">SUM(C16)</f>
        <v>19879.939999999999</v>
      </c>
      <c r="D15" s="61">
        <f t="shared" si="4"/>
        <v>23982</v>
      </c>
      <c r="E15" s="61">
        <f t="shared" si="4"/>
        <v>35692.639999999999</v>
      </c>
    </row>
    <row r="16" spans="1:6" ht="27" customHeight="1">
      <c r="A16" s="62" t="s">
        <v>195</v>
      </c>
      <c r="B16" s="119">
        <v>18467.62</v>
      </c>
      <c r="C16" s="56">
        <v>19879.939999999999</v>
      </c>
      <c r="D16" s="56">
        <v>23982</v>
      </c>
      <c r="E16" s="56">
        <v>35692.639999999999</v>
      </c>
    </row>
    <row r="17" spans="1:5" ht="21.75" customHeight="1">
      <c r="A17" s="63" t="s">
        <v>196</v>
      </c>
      <c r="B17" s="61">
        <f>SUM(B18)</f>
        <v>41234.65</v>
      </c>
      <c r="C17" s="61">
        <f t="shared" ref="C17:E17" si="5">SUM(C18)</f>
        <v>33633.129999999997</v>
      </c>
      <c r="D17" s="61">
        <f t="shared" si="5"/>
        <v>35004</v>
      </c>
      <c r="E17" s="61">
        <f t="shared" si="5"/>
        <v>42026.55</v>
      </c>
    </row>
    <row r="18" spans="1:5" ht="17.25" customHeight="1">
      <c r="A18" s="64" t="s">
        <v>197</v>
      </c>
      <c r="B18" s="119">
        <v>41234.65</v>
      </c>
      <c r="C18" s="56">
        <v>33633.129999999997</v>
      </c>
      <c r="D18" s="56">
        <v>35004</v>
      </c>
      <c r="E18" s="56">
        <v>42026.55</v>
      </c>
    </row>
    <row r="19" spans="1:5">
      <c r="A19" s="70" t="s">
        <v>198</v>
      </c>
      <c r="B19" s="61">
        <f>SUM(B20)</f>
        <v>694453.61</v>
      </c>
      <c r="C19" s="61">
        <f t="shared" ref="C19:E19" si="6">SUM(C20)</f>
        <v>691973.36</v>
      </c>
      <c r="D19" s="61">
        <f t="shared" si="6"/>
        <v>666906</v>
      </c>
      <c r="E19" s="61">
        <f t="shared" si="6"/>
        <v>946361.33</v>
      </c>
    </row>
    <row r="20" spans="1:5" ht="17.25" customHeight="1">
      <c r="A20" s="73" t="s">
        <v>199</v>
      </c>
      <c r="B20" s="119">
        <v>694453.61</v>
      </c>
      <c r="C20" s="56">
        <v>691973.36</v>
      </c>
      <c r="D20" s="56">
        <v>666906</v>
      </c>
      <c r="E20" s="56">
        <v>946361.33</v>
      </c>
    </row>
    <row r="21" spans="1:5" ht="20.25" customHeight="1">
      <c r="A21" s="70" t="s">
        <v>200</v>
      </c>
      <c r="B21" s="61">
        <f>SUM(B22)</f>
        <v>5741.55</v>
      </c>
      <c r="C21" s="61">
        <f t="shared" ref="C21:E21" si="7">SUM(C22)</f>
        <v>11020.38</v>
      </c>
      <c r="D21" s="61">
        <f t="shared" si="7"/>
        <v>5640</v>
      </c>
      <c r="E21" s="61">
        <f t="shared" si="7"/>
        <v>15464.8</v>
      </c>
    </row>
    <row r="22" spans="1:5" ht="15.75" customHeight="1">
      <c r="A22" s="73" t="s">
        <v>201</v>
      </c>
      <c r="B22" s="119">
        <v>5741.55</v>
      </c>
      <c r="C22" s="56">
        <v>11020.38</v>
      </c>
      <c r="D22" s="56">
        <v>5640</v>
      </c>
      <c r="E22" s="56">
        <v>15464.8</v>
      </c>
    </row>
    <row r="23" spans="1:5">
      <c r="A23" s="70" t="s">
        <v>202</v>
      </c>
      <c r="B23" s="61">
        <f>SUM(B24)</f>
        <v>7028</v>
      </c>
      <c r="C23" s="61">
        <f t="shared" ref="C23:E23" si="8">SUM(C24)</f>
        <v>3916.7</v>
      </c>
      <c r="D23" s="61">
        <f t="shared" si="8"/>
        <v>2070</v>
      </c>
      <c r="E23" s="61">
        <f t="shared" si="8"/>
        <v>5372</v>
      </c>
    </row>
    <row r="24" spans="1:5" ht="16.5" customHeight="1">
      <c r="A24" s="73" t="s">
        <v>203</v>
      </c>
      <c r="B24" s="119">
        <v>7028</v>
      </c>
      <c r="C24" s="56">
        <v>3916.7</v>
      </c>
      <c r="D24" s="56">
        <v>2070</v>
      </c>
      <c r="E24" s="56">
        <v>5372</v>
      </c>
    </row>
    <row r="25" spans="1:5">
      <c r="A25" s="70" t="s">
        <v>204</v>
      </c>
      <c r="B25" s="61">
        <f>SUM(B26)</f>
        <v>0</v>
      </c>
      <c r="C25" s="61">
        <f t="shared" ref="C25:E25" si="9">SUM(C26)</f>
        <v>0</v>
      </c>
      <c r="D25" s="61">
        <f t="shared" si="9"/>
        <v>2000</v>
      </c>
      <c r="E25" s="61">
        <f t="shared" si="9"/>
        <v>0</v>
      </c>
    </row>
    <row r="26" spans="1:5">
      <c r="A26" s="59" t="s">
        <v>193</v>
      </c>
      <c r="B26" s="119"/>
      <c r="C26" s="56"/>
      <c r="D26" s="56">
        <v>2000</v>
      </c>
      <c r="E26" s="56"/>
    </row>
    <row r="27" spans="1:5">
      <c r="A27" s="65"/>
      <c r="B27" s="65"/>
      <c r="C27" s="65"/>
      <c r="D27" s="65"/>
      <c r="E27" s="65"/>
    </row>
    <row r="28" spans="1:5">
      <c r="A28" s="65"/>
      <c r="B28" s="65"/>
      <c r="C28" s="65"/>
      <c r="D28" s="65"/>
      <c r="E28" s="65"/>
    </row>
    <row r="29" spans="1:5" ht="15.75" customHeight="1">
      <c r="A29" s="74" t="s">
        <v>205</v>
      </c>
      <c r="B29" s="74"/>
      <c r="C29" s="74"/>
      <c r="D29" s="74"/>
      <c r="E29" s="74"/>
    </row>
    <row r="30" spans="1:5" ht="18">
      <c r="A30" s="66"/>
      <c r="B30" s="66"/>
      <c r="C30" s="66"/>
      <c r="D30" s="66"/>
      <c r="E30" s="67"/>
    </row>
    <row r="31" spans="1:5" ht="15.75" customHeight="1">
      <c r="A31" s="68" t="s">
        <v>189</v>
      </c>
      <c r="B31" s="69" t="s">
        <v>176</v>
      </c>
      <c r="C31" s="68" t="s">
        <v>177</v>
      </c>
      <c r="D31" s="68" t="s">
        <v>178</v>
      </c>
      <c r="E31" s="106" t="s">
        <v>216</v>
      </c>
    </row>
    <row r="32" spans="1:5">
      <c r="A32" s="70" t="s">
        <v>5</v>
      </c>
      <c r="B32" s="71">
        <f>SUM(B33,B35,B37,B39,B41,B43,B45)</f>
        <v>771566.53999999992</v>
      </c>
      <c r="C32" s="71">
        <f>SUM(C33,C35,C37,C39,C41,C43,C45)</f>
        <v>764273.53000000014</v>
      </c>
      <c r="D32" s="71">
        <f>SUM(D33,D35,D37,D39,D41,D43,D45)</f>
        <v>737728</v>
      </c>
      <c r="E32" s="71">
        <f t="shared" ref="E32" si="10">SUM(E33,E35,E37,E39,E41,E43,E45)</f>
        <v>1057371.6100000001</v>
      </c>
    </row>
    <row r="33" spans="1:5" ht="25.5" customHeight="1">
      <c r="A33" s="54" t="s">
        <v>190</v>
      </c>
      <c r="B33" s="58">
        <f>SUM(B34)</f>
        <v>2860.02</v>
      </c>
      <c r="C33" s="58">
        <f t="shared" ref="C33:E33" si="11">SUM(C34)</f>
        <v>2591.02</v>
      </c>
      <c r="D33" s="58">
        <f t="shared" si="11"/>
        <v>626</v>
      </c>
      <c r="E33" s="58">
        <f t="shared" si="11"/>
        <v>2777.36</v>
      </c>
    </row>
    <row r="34" spans="1:5">
      <c r="A34" s="55" t="s">
        <v>191</v>
      </c>
      <c r="B34" s="119">
        <v>2860.02</v>
      </c>
      <c r="C34" s="56">
        <v>2591.02</v>
      </c>
      <c r="D34" s="56">
        <v>626</v>
      </c>
      <c r="E34" s="56">
        <v>2777.36</v>
      </c>
    </row>
    <row r="35" spans="1:5" ht="18" customHeight="1">
      <c r="A35" s="54" t="s">
        <v>192</v>
      </c>
      <c r="B35" s="58">
        <f>SUM(B36)</f>
        <v>2042.82</v>
      </c>
      <c r="C35" s="58">
        <f t="shared" ref="C35:E35" si="12">SUM(C36)</f>
        <v>1663.84</v>
      </c>
      <c r="D35" s="58">
        <f t="shared" si="12"/>
        <v>3500</v>
      </c>
      <c r="E35" s="58">
        <f t="shared" si="12"/>
        <v>1772.34</v>
      </c>
    </row>
    <row r="36" spans="1:5" ht="18" customHeight="1">
      <c r="A36" s="55" t="s">
        <v>193</v>
      </c>
      <c r="B36" s="119">
        <v>2042.82</v>
      </c>
      <c r="C36" s="56">
        <v>1663.84</v>
      </c>
      <c r="D36" s="56">
        <v>3500</v>
      </c>
      <c r="E36" s="56">
        <v>1772.34</v>
      </c>
    </row>
    <row r="37" spans="1:5" ht="24.75" customHeight="1">
      <c r="A37" s="54" t="s">
        <v>194</v>
      </c>
      <c r="B37" s="58">
        <f>SUM(B38)</f>
        <v>16288.86</v>
      </c>
      <c r="C37" s="58">
        <f t="shared" ref="C37:E37" si="13">SUM(C38)</f>
        <v>15126.19</v>
      </c>
      <c r="D37" s="58">
        <f t="shared" si="13"/>
        <v>23982</v>
      </c>
      <c r="E37" s="58">
        <f t="shared" si="13"/>
        <v>35339.21</v>
      </c>
    </row>
    <row r="38" spans="1:5" ht="18.75" customHeight="1">
      <c r="A38" s="55" t="s">
        <v>206</v>
      </c>
      <c r="B38" s="119">
        <v>16288.86</v>
      </c>
      <c r="C38" s="56">
        <v>15126.19</v>
      </c>
      <c r="D38" s="56">
        <v>23982</v>
      </c>
      <c r="E38" s="56">
        <v>35339.21</v>
      </c>
    </row>
    <row r="39" spans="1:5" ht="20.25" customHeight="1">
      <c r="A39" s="54" t="s">
        <v>196</v>
      </c>
      <c r="B39" s="58">
        <f>SUM(B40)</f>
        <v>45005.02</v>
      </c>
      <c r="C39" s="58">
        <f t="shared" ref="C39:E39" si="14">SUM(C40)</f>
        <v>45910.23</v>
      </c>
      <c r="D39" s="58">
        <f t="shared" si="14"/>
        <v>35004</v>
      </c>
      <c r="E39" s="58">
        <f t="shared" si="14"/>
        <v>49627.6</v>
      </c>
    </row>
    <row r="40" spans="1:5" ht="16.5" customHeight="1">
      <c r="A40" s="55" t="s">
        <v>207</v>
      </c>
      <c r="B40" s="119">
        <v>45005.02</v>
      </c>
      <c r="C40" s="56">
        <v>45910.23</v>
      </c>
      <c r="D40" s="56">
        <v>35004</v>
      </c>
      <c r="E40" s="56">
        <v>49627.6</v>
      </c>
    </row>
    <row r="41" spans="1:5" ht="18.75" customHeight="1">
      <c r="A41" s="54" t="s">
        <v>198</v>
      </c>
      <c r="B41" s="58">
        <f>SUM(B42)</f>
        <v>691934.69</v>
      </c>
      <c r="C41" s="58">
        <f t="shared" ref="C41:E41" si="15">SUM(C42)</f>
        <v>688313.17</v>
      </c>
      <c r="D41" s="58">
        <f t="shared" si="15"/>
        <v>666906</v>
      </c>
      <c r="E41" s="58">
        <f t="shared" si="15"/>
        <v>948278.12</v>
      </c>
    </row>
    <row r="42" spans="1:5" ht="20.25" customHeight="1">
      <c r="A42" s="55" t="s">
        <v>199</v>
      </c>
      <c r="B42" s="119">
        <v>691934.69</v>
      </c>
      <c r="C42" s="56">
        <v>688313.17</v>
      </c>
      <c r="D42" s="56">
        <v>666906</v>
      </c>
      <c r="E42" s="56">
        <v>948278.12</v>
      </c>
    </row>
    <row r="43" spans="1:5" ht="21.75" customHeight="1">
      <c r="A43" s="54" t="s">
        <v>200</v>
      </c>
      <c r="B43" s="58">
        <f>SUM(B44)</f>
        <v>7387.89</v>
      </c>
      <c r="C43" s="58">
        <f t="shared" ref="C43:E43" si="16">SUM(C44)</f>
        <v>9223.93</v>
      </c>
      <c r="D43" s="58">
        <f t="shared" si="16"/>
        <v>5640</v>
      </c>
      <c r="E43" s="58">
        <f t="shared" si="16"/>
        <v>14487.98</v>
      </c>
    </row>
    <row r="44" spans="1:5">
      <c r="A44" s="55" t="s">
        <v>208</v>
      </c>
      <c r="B44" s="119">
        <v>7387.89</v>
      </c>
      <c r="C44" s="56">
        <v>9223.93</v>
      </c>
      <c r="D44" s="56">
        <v>5640</v>
      </c>
      <c r="E44" s="56">
        <v>14487.98</v>
      </c>
    </row>
    <row r="45" spans="1:5">
      <c r="A45" s="54" t="s">
        <v>202</v>
      </c>
      <c r="B45" s="58">
        <f>SUM(B46)</f>
        <v>6047.24</v>
      </c>
      <c r="C45" s="58">
        <f t="shared" ref="C45:E45" si="17">SUM(C46)</f>
        <v>1445.15</v>
      </c>
      <c r="D45" s="58">
        <f t="shared" si="17"/>
        <v>2070</v>
      </c>
      <c r="E45" s="58">
        <f t="shared" si="17"/>
        <v>5089</v>
      </c>
    </row>
    <row r="46" spans="1:5" ht="18.75" customHeight="1">
      <c r="A46" s="55" t="s">
        <v>203</v>
      </c>
      <c r="B46" s="119">
        <v>6047.24</v>
      </c>
      <c r="C46" s="56">
        <v>1445.15</v>
      </c>
      <c r="D46" s="56">
        <v>2070</v>
      </c>
      <c r="E46" s="56">
        <v>5089</v>
      </c>
    </row>
  </sheetData>
  <mergeCells count="5">
    <mergeCell ref="A1:F1"/>
    <mergeCell ref="A2:F2"/>
    <mergeCell ref="A3:F3"/>
    <mergeCell ref="A5:F5"/>
    <mergeCell ref="A7:F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4"/>
  <sheetViews>
    <sheetView zoomScaleNormal="100" workbookViewId="0">
      <selection activeCell="D29" sqref="D29"/>
    </sheetView>
  </sheetViews>
  <sheetFormatPr defaultColWidth="8.7109375" defaultRowHeight="15"/>
  <cols>
    <col min="1" max="1" width="37.7109375" customWidth="1"/>
    <col min="2" max="5" width="25.28515625" customWidth="1"/>
  </cols>
  <sheetData>
    <row r="1" spans="1:7" ht="45.75" customHeight="1">
      <c r="A1" s="227" t="s">
        <v>214</v>
      </c>
      <c r="B1" s="227"/>
      <c r="C1" s="227"/>
      <c r="D1" s="227"/>
      <c r="E1" s="227"/>
    </row>
    <row r="2" spans="1:7" ht="18" customHeight="1">
      <c r="A2" s="1"/>
      <c r="B2" s="1"/>
      <c r="C2" s="1"/>
      <c r="D2" s="1"/>
      <c r="E2" s="1"/>
    </row>
    <row r="3" spans="1:7" ht="15.75" customHeight="1">
      <c r="A3" s="227" t="s">
        <v>0</v>
      </c>
      <c r="B3" s="227"/>
      <c r="C3" s="227"/>
      <c r="D3" s="227"/>
      <c r="E3" s="227"/>
    </row>
    <row r="4" spans="1:7" ht="18">
      <c r="A4" s="1"/>
      <c r="B4" s="1"/>
      <c r="C4" s="1"/>
      <c r="D4" s="1"/>
      <c r="E4" s="2"/>
    </row>
    <row r="5" spans="1:7" ht="18" customHeight="1">
      <c r="A5" s="227" t="s">
        <v>18</v>
      </c>
      <c r="B5" s="227"/>
      <c r="C5" s="227"/>
      <c r="D5" s="227"/>
      <c r="E5" s="227"/>
    </row>
    <row r="6" spans="1:7" ht="18">
      <c r="A6" s="1"/>
      <c r="B6" s="1"/>
      <c r="C6" s="1"/>
      <c r="D6" s="1"/>
      <c r="E6" s="2"/>
    </row>
    <row r="7" spans="1:7" ht="15.75" customHeight="1">
      <c r="A7" s="227" t="s">
        <v>88</v>
      </c>
      <c r="B7" s="227"/>
      <c r="C7" s="227"/>
      <c r="D7" s="227"/>
      <c r="E7" s="227"/>
    </row>
    <row r="8" spans="1:7" ht="18">
      <c r="A8" s="1"/>
      <c r="B8" s="1"/>
      <c r="C8" s="1"/>
      <c r="D8" s="1"/>
      <c r="E8" s="2"/>
    </row>
    <row r="9" spans="1:7">
      <c r="A9" s="10" t="s">
        <v>89</v>
      </c>
      <c r="B9" s="11" t="s">
        <v>176</v>
      </c>
      <c r="C9" s="51" t="s">
        <v>177</v>
      </c>
      <c r="D9" s="51" t="s">
        <v>178</v>
      </c>
      <c r="E9" s="75" t="s">
        <v>179</v>
      </c>
      <c r="G9" s="12"/>
    </row>
    <row r="10" spans="1:7" ht="15.75" customHeight="1">
      <c r="A10" s="13" t="s">
        <v>90</v>
      </c>
      <c r="B10" s="187">
        <f>SUM(B11)</f>
        <v>771566</v>
      </c>
      <c r="C10" s="177">
        <f t="shared" ref="C10:E10" si="0">SUM(C11)</f>
        <v>764273</v>
      </c>
      <c r="D10" s="187">
        <f t="shared" si="0"/>
        <v>737728</v>
      </c>
      <c r="E10" s="187">
        <f t="shared" si="0"/>
        <v>1057371.6100000001</v>
      </c>
    </row>
    <row r="11" spans="1:7" ht="15.75" customHeight="1">
      <c r="A11" s="13" t="s">
        <v>91</v>
      </c>
      <c r="B11" s="187">
        <f>SUM(B12,B14)</f>
        <v>771566</v>
      </c>
      <c r="C11" s="177">
        <f t="shared" ref="C11:E11" si="1">SUM(C12,C14)</f>
        <v>764273</v>
      </c>
      <c r="D11" s="187">
        <f t="shared" si="1"/>
        <v>737728</v>
      </c>
      <c r="E11" s="187">
        <f t="shared" si="1"/>
        <v>1057371.6100000001</v>
      </c>
    </row>
    <row r="12" spans="1:7">
      <c r="A12" s="17" t="s">
        <v>92</v>
      </c>
      <c r="B12" s="187">
        <f>SUM(B13)</f>
        <v>735630</v>
      </c>
      <c r="C12" s="187">
        <f t="shared" ref="C12:E12" si="2">SUM(C13)</f>
        <v>730501</v>
      </c>
      <c r="D12" s="187">
        <f t="shared" si="2"/>
        <v>689074</v>
      </c>
      <c r="E12" s="187">
        <f t="shared" si="2"/>
        <v>1015871.42</v>
      </c>
    </row>
    <row r="13" spans="1:7">
      <c r="A13" s="15" t="s">
        <v>93</v>
      </c>
      <c r="B13" s="187">
        <v>735630</v>
      </c>
      <c r="C13" s="178">
        <v>730501</v>
      </c>
      <c r="D13" s="188">
        <v>689074</v>
      </c>
      <c r="E13" s="188">
        <v>1015871.42</v>
      </c>
    </row>
    <row r="14" spans="1:7">
      <c r="A14" s="15" t="s">
        <v>94</v>
      </c>
      <c r="B14" s="187">
        <v>35936</v>
      </c>
      <c r="C14" s="178">
        <v>33772</v>
      </c>
      <c r="D14" s="188">
        <v>48654</v>
      </c>
      <c r="E14" s="188">
        <v>41500.19</v>
      </c>
    </row>
  </sheetData>
  <mergeCells count="4">
    <mergeCell ref="A1:E1"/>
    <mergeCell ref="A3:E3"/>
    <mergeCell ref="A5:E5"/>
    <mergeCell ref="A7:E7"/>
  </mergeCells>
  <pageMargins left="0.7" right="0.7" top="0.75" bottom="0.75" header="0.51180555555555496" footer="0.51180555555555496"/>
  <pageSetup paperSize="9" firstPageNumber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zoomScaleNormal="100" workbookViewId="0">
      <selection activeCell="F11" sqref="F11"/>
    </sheetView>
  </sheetViews>
  <sheetFormatPr defaultColWidth="8.7109375" defaultRowHeight="15"/>
  <cols>
    <col min="1" max="1" width="7.42578125" customWidth="1"/>
    <col min="2" max="2" width="8.42578125" customWidth="1"/>
    <col min="3" max="3" width="5.42578125" customWidth="1"/>
    <col min="4" max="8" width="25.28515625" customWidth="1"/>
  </cols>
  <sheetData>
    <row r="1" spans="1:8" ht="42" customHeight="1">
      <c r="A1" s="227" t="s">
        <v>214</v>
      </c>
      <c r="B1" s="227"/>
      <c r="C1" s="227"/>
      <c r="D1" s="227"/>
      <c r="E1" s="227"/>
      <c r="F1" s="227"/>
      <c r="G1" s="227"/>
      <c r="H1" s="227"/>
    </row>
    <row r="2" spans="1:8" ht="18" customHeight="1">
      <c r="A2" s="1"/>
      <c r="B2" s="1"/>
      <c r="C2" s="1"/>
      <c r="D2" s="1"/>
      <c r="E2" s="1"/>
      <c r="F2" s="1"/>
      <c r="G2" s="1"/>
      <c r="H2" s="1"/>
    </row>
    <row r="3" spans="1:8" ht="15.75" customHeight="1">
      <c r="A3" s="227" t="s">
        <v>0</v>
      </c>
      <c r="B3" s="227"/>
      <c r="C3" s="227"/>
      <c r="D3" s="227"/>
      <c r="E3" s="227"/>
      <c r="F3" s="227"/>
      <c r="G3" s="227"/>
      <c r="H3" s="227"/>
    </row>
    <row r="4" spans="1:8" ht="18">
      <c r="A4" s="1"/>
      <c r="B4" s="1"/>
      <c r="C4" s="1"/>
      <c r="D4" s="1"/>
      <c r="E4" s="1"/>
      <c r="F4" s="1"/>
      <c r="G4" s="1"/>
      <c r="H4" s="2"/>
    </row>
    <row r="5" spans="1:8" ht="18" customHeight="1">
      <c r="A5" s="227" t="s">
        <v>95</v>
      </c>
      <c r="B5" s="227"/>
      <c r="C5" s="227"/>
      <c r="D5" s="227"/>
      <c r="E5" s="227"/>
      <c r="F5" s="227"/>
      <c r="G5" s="227"/>
      <c r="H5" s="227"/>
    </row>
    <row r="6" spans="1:8" ht="18">
      <c r="A6" s="1"/>
      <c r="B6" s="1"/>
      <c r="C6" s="1"/>
      <c r="D6" s="1"/>
      <c r="E6" s="1"/>
      <c r="F6" s="1"/>
      <c r="G6" s="1"/>
      <c r="H6" s="2"/>
    </row>
    <row r="7" spans="1:8">
      <c r="A7" s="10" t="s">
        <v>19</v>
      </c>
      <c r="B7" s="11" t="s">
        <v>20</v>
      </c>
      <c r="C7" s="11" t="s">
        <v>21</v>
      </c>
      <c r="D7" s="11" t="s">
        <v>96</v>
      </c>
      <c r="E7" s="11" t="s">
        <v>176</v>
      </c>
      <c r="F7" s="51" t="s">
        <v>177</v>
      </c>
      <c r="G7" s="51" t="s">
        <v>178</v>
      </c>
      <c r="H7" s="51" t="s">
        <v>179</v>
      </c>
    </row>
    <row r="8" spans="1:8" ht="25.5">
      <c r="A8" s="13">
        <v>8</v>
      </c>
      <c r="B8" s="13"/>
      <c r="C8" s="13"/>
      <c r="D8" s="13" t="s">
        <v>97</v>
      </c>
      <c r="E8" s="23"/>
      <c r="F8" s="24"/>
      <c r="G8" s="24"/>
      <c r="H8" s="24"/>
    </row>
    <row r="9" spans="1:8">
      <c r="A9" s="13"/>
      <c r="B9" s="14">
        <v>84</v>
      </c>
      <c r="C9" s="14"/>
      <c r="D9" s="14" t="s">
        <v>98</v>
      </c>
      <c r="E9" s="23"/>
      <c r="F9" s="24"/>
      <c r="G9" s="24"/>
      <c r="H9" s="24"/>
    </row>
    <row r="10" spans="1:8" ht="25.5">
      <c r="A10" s="15"/>
      <c r="B10" s="15"/>
      <c r="C10" s="16">
        <v>81</v>
      </c>
      <c r="D10" s="17" t="s">
        <v>99</v>
      </c>
      <c r="E10" s="23"/>
      <c r="F10" s="24"/>
      <c r="G10" s="24"/>
      <c r="H10" s="24"/>
    </row>
    <row r="11" spans="1:8" ht="25.5">
      <c r="A11" s="18">
        <v>5</v>
      </c>
      <c r="B11" s="19"/>
      <c r="C11" s="19"/>
      <c r="D11" s="20" t="s">
        <v>100</v>
      </c>
      <c r="E11" s="23"/>
      <c r="F11" s="24"/>
      <c r="G11" s="24"/>
      <c r="H11" s="24"/>
    </row>
    <row r="12" spans="1:8" ht="25.5">
      <c r="A12" s="14"/>
      <c r="B12" s="14">
        <v>54</v>
      </c>
      <c r="C12" s="14"/>
      <c r="D12" s="21" t="s">
        <v>101</v>
      </c>
      <c r="E12" s="23"/>
      <c r="F12" s="24"/>
      <c r="G12" s="24"/>
      <c r="H12" s="24"/>
    </row>
    <row r="13" spans="1:8">
      <c r="A13" s="14"/>
      <c r="B13" s="14"/>
      <c r="C13" s="16">
        <v>11</v>
      </c>
      <c r="D13" s="16" t="s">
        <v>28</v>
      </c>
      <c r="E13" s="23"/>
      <c r="F13" s="24"/>
      <c r="G13" s="24"/>
      <c r="H13" s="24"/>
    </row>
    <row r="14" spans="1:8">
      <c r="A14" s="14"/>
      <c r="B14" s="14"/>
      <c r="C14" s="16">
        <v>31</v>
      </c>
      <c r="D14" s="16" t="s">
        <v>32</v>
      </c>
      <c r="E14" s="23"/>
      <c r="F14" s="24"/>
      <c r="G14" s="24"/>
      <c r="H14" s="24"/>
    </row>
  </sheetData>
  <mergeCells count="3">
    <mergeCell ref="A1:H1"/>
    <mergeCell ref="A3:H3"/>
    <mergeCell ref="A5:H5"/>
  </mergeCells>
  <pageMargins left="0.7" right="0.7" top="0.75" bottom="0.75" header="0.51180555555555496" footer="0.51180555555555496"/>
  <pageSetup paperSize="9" firstPageNumber="0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001"/>
  <sheetViews>
    <sheetView zoomScaleNormal="100" workbookViewId="0">
      <selection activeCell="L49" sqref="L49"/>
    </sheetView>
  </sheetViews>
  <sheetFormatPr defaultColWidth="8.7109375" defaultRowHeight="15"/>
  <cols>
    <col min="1" max="1" width="7.42578125" customWidth="1"/>
    <col min="2" max="2" width="8.42578125" customWidth="1"/>
    <col min="4" max="4" width="30" customWidth="1"/>
    <col min="5" max="8" width="25.28515625" customWidth="1"/>
  </cols>
  <sheetData>
    <row r="1" spans="1:10" ht="42" customHeight="1">
      <c r="A1" s="227" t="s">
        <v>215</v>
      </c>
      <c r="B1" s="227"/>
      <c r="C1" s="227"/>
      <c r="D1" s="227"/>
      <c r="E1" s="227"/>
      <c r="F1" s="227"/>
      <c r="G1" s="227"/>
      <c r="H1" s="227"/>
    </row>
    <row r="2" spans="1:10" ht="18">
      <c r="A2" s="1"/>
      <c r="B2" s="1"/>
      <c r="C2" s="1"/>
      <c r="D2" s="1"/>
      <c r="E2" s="1"/>
      <c r="F2" s="1"/>
      <c r="G2" s="1"/>
      <c r="H2" s="2"/>
    </row>
    <row r="3" spans="1:10" ht="18" customHeight="1">
      <c r="A3" s="227" t="s">
        <v>102</v>
      </c>
      <c r="B3" s="227"/>
      <c r="C3" s="227"/>
      <c r="D3" s="227"/>
      <c r="E3" s="227"/>
      <c r="F3" s="227"/>
      <c r="G3" s="227"/>
      <c r="H3" s="227"/>
    </row>
    <row r="4" spans="1:10" ht="18">
      <c r="A4" s="1"/>
      <c r="B4" s="1"/>
      <c r="C4" s="1"/>
      <c r="D4" s="1"/>
      <c r="E4" s="1"/>
      <c r="F4" s="1"/>
      <c r="G4" s="1"/>
      <c r="H4" s="2"/>
    </row>
    <row r="5" spans="1:10" ht="23.85" customHeight="1">
      <c r="A5" s="246" t="s">
        <v>103</v>
      </c>
      <c r="B5" s="246"/>
      <c r="C5" s="246"/>
      <c r="D5" s="11" t="s">
        <v>104</v>
      </c>
      <c r="E5" s="11" t="s">
        <v>176</v>
      </c>
      <c r="F5" s="51" t="s">
        <v>177</v>
      </c>
      <c r="G5" s="51" t="s">
        <v>178</v>
      </c>
      <c r="H5" s="75" t="s">
        <v>179</v>
      </c>
      <c r="J5" s="12"/>
    </row>
    <row r="6" spans="1:10" ht="13.9" customHeight="1">
      <c r="A6" s="247" t="s">
        <v>105</v>
      </c>
      <c r="B6" s="247"/>
      <c r="C6" s="247"/>
      <c r="D6" s="109" t="s">
        <v>148</v>
      </c>
      <c r="E6" s="189"/>
      <c r="F6" s="189"/>
      <c r="G6" s="189"/>
      <c r="H6" s="189"/>
    </row>
    <row r="7" spans="1:10" ht="13.9" customHeight="1">
      <c r="A7" s="247" t="s">
        <v>217</v>
      </c>
      <c r="B7" s="247"/>
      <c r="C7" s="247"/>
      <c r="D7" s="109" t="s">
        <v>106</v>
      </c>
      <c r="E7" s="189"/>
      <c r="F7" s="189"/>
      <c r="G7" s="189"/>
      <c r="H7" s="189"/>
    </row>
    <row r="8" spans="1:10" ht="13.9" customHeight="1">
      <c r="A8" s="248" t="s">
        <v>107</v>
      </c>
      <c r="B8" s="248"/>
      <c r="C8" s="248"/>
      <c r="D8" s="110" t="s">
        <v>29</v>
      </c>
      <c r="E8" s="189"/>
      <c r="F8" s="189"/>
      <c r="G8" s="189"/>
      <c r="H8" s="189"/>
    </row>
    <row r="9" spans="1:10">
      <c r="A9" s="25">
        <v>3</v>
      </c>
      <c r="B9" s="26"/>
      <c r="C9" s="27"/>
      <c r="D9" s="28" t="s">
        <v>40</v>
      </c>
      <c r="E9" s="190">
        <f>SUM(E21,E50)</f>
        <v>42410.49</v>
      </c>
      <c r="F9" s="190">
        <f>SUM(F21,F50)</f>
        <v>43410.23000000001</v>
      </c>
      <c r="G9" s="190">
        <f>SUM(G21,G50)</f>
        <v>32205</v>
      </c>
      <c r="H9" s="190">
        <f>SUM(H21,H50)</f>
        <v>49627.600000000006</v>
      </c>
    </row>
    <row r="10" spans="1:10">
      <c r="A10" s="25">
        <v>31</v>
      </c>
      <c r="B10" s="26"/>
      <c r="C10" s="27"/>
      <c r="D10" s="28" t="s">
        <v>41</v>
      </c>
      <c r="E10" s="191"/>
      <c r="F10" s="191"/>
      <c r="G10" s="192"/>
      <c r="H10" s="192"/>
    </row>
    <row r="11" spans="1:10">
      <c r="A11" s="29">
        <v>311</v>
      </c>
      <c r="B11" s="26"/>
      <c r="C11" s="27"/>
      <c r="D11" s="30" t="s">
        <v>108</v>
      </c>
      <c r="E11" s="191"/>
      <c r="F11" s="191"/>
      <c r="G11" s="192"/>
      <c r="H11" s="192"/>
    </row>
    <row r="12" spans="1:10">
      <c r="A12" s="31">
        <v>3111</v>
      </c>
      <c r="B12" s="26"/>
      <c r="C12" s="27"/>
      <c r="D12" s="32" t="s">
        <v>42</v>
      </c>
      <c r="E12" s="191"/>
      <c r="F12" s="191"/>
      <c r="G12" s="192"/>
      <c r="H12" s="192"/>
    </row>
    <row r="13" spans="1:10">
      <c r="A13" s="31">
        <v>3112</v>
      </c>
      <c r="B13" s="26"/>
      <c r="C13" s="27"/>
      <c r="D13" s="32" t="s">
        <v>109</v>
      </c>
      <c r="E13" s="191"/>
      <c r="F13" s="191"/>
      <c r="G13" s="192"/>
      <c r="H13" s="192"/>
    </row>
    <row r="14" spans="1:10">
      <c r="A14" s="31">
        <v>3113</v>
      </c>
      <c r="B14" s="26"/>
      <c r="C14" s="27"/>
      <c r="D14" s="32" t="s">
        <v>43</v>
      </c>
      <c r="E14" s="191"/>
      <c r="F14" s="191"/>
      <c r="G14" s="192"/>
      <c r="H14" s="192"/>
    </row>
    <row r="15" spans="1:10">
      <c r="A15" s="31">
        <v>3114</v>
      </c>
      <c r="B15" s="26"/>
      <c r="C15" s="27"/>
      <c r="D15" s="32" t="s">
        <v>44</v>
      </c>
      <c r="E15" s="191"/>
      <c r="F15" s="191"/>
      <c r="G15" s="192"/>
      <c r="H15" s="192"/>
    </row>
    <row r="16" spans="1:10">
      <c r="A16" s="29">
        <v>312</v>
      </c>
      <c r="B16" s="26"/>
      <c r="C16" s="27"/>
      <c r="D16" s="30" t="s">
        <v>45</v>
      </c>
      <c r="E16" s="191"/>
      <c r="F16" s="191"/>
      <c r="G16" s="192"/>
      <c r="H16" s="192"/>
    </row>
    <row r="17" spans="1:8" ht="15" customHeight="1">
      <c r="A17" s="31">
        <v>3121</v>
      </c>
      <c r="B17" s="26"/>
      <c r="C17" s="27"/>
      <c r="D17" s="32" t="s">
        <v>45</v>
      </c>
      <c r="E17" s="191"/>
      <c r="F17" s="191"/>
      <c r="G17" s="192"/>
      <c r="H17" s="192"/>
    </row>
    <row r="18" spans="1:8" ht="14.25" customHeight="1">
      <c r="A18" s="29">
        <v>313</v>
      </c>
      <c r="B18" s="26"/>
      <c r="C18" s="27"/>
      <c r="D18" s="32" t="s">
        <v>110</v>
      </c>
      <c r="E18" s="191"/>
      <c r="F18" s="191"/>
      <c r="G18" s="192"/>
      <c r="H18" s="192"/>
    </row>
    <row r="19" spans="1:8" ht="15" customHeight="1">
      <c r="A19" s="31">
        <v>3131</v>
      </c>
      <c r="B19" s="26"/>
      <c r="C19" s="27"/>
      <c r="D19" s="32" t="s">
        <v>111</v>
      </c>
      <c r="E19" s="191"/>
      <c r="F19" s="191"/>
      <c r="G19" s="192"/>
      <c r="H19" s="192"/>
    </row>
    <row r="20" spans="1:8" ht="26.25">
      <c r="A20" s="31">
        <v>3132</v>
      </c>
      <c r="B20" s="26"/>
      <c r="C20" s="27"/>
      <c r="D20" s="32" t="s">
        <v>112</v>
      </c>
      <c r="E20" s="191"/>
      <c r="F20" s="191"/>
      <c r="G20" s="192"/>
      <c r="H20" s="192"/>
    </row>
    <row r="21" spans="1:8">
      <c r="A21" s="25">
        <v>32</v>
      </c>
      <c r="B21" s="26"/>
      <c r="C21" s="27"/>
      <c r="D21" s="28" t="s">
        <v>113</v>
      </c>
      <c r="E21" s="190">
        <f>SUM(E22,E27,E35,E45,E46)</f>
        <v>41820.49</v>
      </c>
      <c r="F21" s="190">
        <f t="shared" ref="F21" si="0">SUM(F22,F27,F35,)</f>
        <v>42946.250000000007</v>
      </c>
      <c r="G21" s="190">
        <f>SUM(G22,G27,G35,)</f>
        <v>31941</v>
      </c>
      <c r="H21" s="190">
        <f>SUM(H22,H27,H35,H46)</f>
        <v>48980.860000000008</v>
      </c>
    </row>
    <row r="22" spans="1:8" ht="15" customHeight="1">
      <c r="A22" s="29">
        <v>321</v>
      </c>
      <c r="B22" s="26"/>
      <c r="C22" s="27"/>
      <c r="D22" s="30" t="s">
        <v>114</v>
      </c>
      <c r="E22" s="190">
        <f t="shared" ref="E22:F22" si="1">SUM(E23:E26)</f>
        <v>2847.58</v>
      </c>
      <c r="F22" s="190">
        <f t="shared" si="1"/>
        <v>4865.22</v>
      </c>
      <c r="G22" s="190">
        <f>SUM(G23:G26)</f>
        <v>1500</v>
      </c>
      <c r="H22" s="190">
        <f>SUM(H23:H26)</f>
        <v>4570</v>
      </c>
    </row>
    <row r="23" spans="1:8">
      <c r="A23" s="31">
        <v>3211</v>
      </c>
      <c r="B23" s="26"/>
      <c r="C23" s="27"/>
      <c r="D23" s="32" t="s">
        <v>50</v>
      </c>
      <c r="E23" s="191">
        <v>1914.58</v>
      </c>
      <c r="F23" s="191">
        <v>3932.19</v>
      </c>
      <c r="G23" s="192">
        <v>800</v>
      </c>
      <c r="H23" s="193">
        <v>3500</v>
      </c>
    </row>
    <row r="24" spans="1:8" ht="26.25">
      <c r="A24" s="31">
        <v>3212</v>
      </c>
      <c r="B24" s="26"/>
      <c r="C24" s="27"/>
      <c r="D24" s="32" t="s">
        <v>115</v>
      </c>
      <c r="E24" s="191"/>
      <c r="F24" s="191"/>
      <c r="G24" s="192"/>
      <c r="H24" s="192"/>
    </row>
    <row r="25" spans="1:8">
      <c r="A25" s="31">
        <v>3213</v>
      </c>
      <c r="B25" s="26"/>
      <c r="C25" s="27"/>
      <c r="D25" s="32" t="s">
        <v>116</v>
      </c>
      <c r="E25" s="191">
        <v>933</v>
      </c>
      <c r="F25" s="191">
        <v>933.03</v>
      </c>
      <c r="G25" s="192">
        <v>600</v>
      </c>
      <c r="H25" s="192">
        <v>1070</v>
      </c>
    </row>
    <row r="26" spans="1:8" ht="26.25">
      <c r="A26" s="31">
        <v>3214</v>
      </c>
      <c r="B26" s="26"/>
      <c r="C26" s="27"/>
      <c r="D26" s="32" t="s">
        <v>117</v>
      </c>
      <c r="E26" s="191"/>
      <c r="F26" s="191"/>
      <c r="G26" s="192">
        <v>100</v>
      </c>
      <c r="H26" s="192"/>
    </row>
    <row r="27" spans="1:8">
      <c r="A27" s="33">
        <v>322</v>
      </c>
      <c r="B27" s="34"/>
      <c r="C27" s="35"/>
      <c r="D27" s="36" t="s">
        <v>53</v>
      </c>
      <c r="E27" s="194">
        <f t="shared" ref="E27:F27" si="2">SUM(E28:E34)</f>
        <v>24690.91</v>
      </c>
      <c r="F27" s="194">
        <f t="shared" si="2"/>
        <v>24746.290000000005</v>
      </c>
      <c r="G27" s="194">
        <f>SUM(G28:G34)</f>
        <v>22244</v>
      </c>
      <c r="H27" s="194">
        <f>SUM(H28:H34)</f>
        <v>31145.41</v>
      </c>
    </row>
    <row r="28" spans="1:8" ht="26.25">
      <c r="A28" s="31">
        <v>3221</v>
      </c>
      <c r="B28" s="26"/>
      <c r="C28" s="27"/>
      <c r="D28" s="32" t="s">
        <v>118</v>
      </c>
      <c r="E28" s="191">
        <v>11249</v>
      </c>
      <c r="F28" s="191">
        <v>11190.43</v>
      </c>
      <c r="G28" s="192">
        <v>6500</v>
      </c>
      <c r="H28" s="192">
        <v>10963.7</v>
      </c>
    </row>
    <row r="29" spans="1:8">
      <c r="A29" s="31">
        <v>3222</v>
      </c>
      <c r="B29" s="26"/>
      <c r="C29" s="27"/>
      <c r="D29" s="32" t="s">
        <v>55</v>
      </c>
      <c r="E29" s="191">
        <v>17</v>
      </c>
      <c r="F29" s="191">
        <v>17.37</v>
      </c>
      <c r="G29" s="192">
        <v>100</v>
      </c>
      <c r="H29" s="192">
        <v>17.68</v>
      </c>
    </row>
    <row r="30" spans="1:8">
      <c r="A30" s="31">
        <v>3223</v>
      </c>
      <c r="B30" s="26"/>
      <c r="C30" s="27"/>
      <c r="D30" s="32" t="s">
        <v>56</v>
      </c>
      <c r="E30" s="191">
        <v>11959</v>
      </c>
      <c r="F30" s="191">
        <v>12191.82</v>
      </c>
      <c r="G30" s="192">
        <v>13644</v>
      </c>
      <c r="H30" s="192">
        <v>15742.01</v>
      </c>
    </row>
    <row r="31" spans="1:8" ht="26.25">
      <c r="A31" s="37">
        <v>3224</v>
      </c>
      <c r="B31" s="38"/>
      <c r="C31" s="39"/>
      <c r="D31" s="40" t="s">
        <v>119</v>
      </c>
      <c r="E31" s="195">
        <v>1126</v>
      </c>
      <c r="F31" s="195">
        <v>1006.29</v>
      </c>
      <c r="G31" s="196">
        <v>1500</v>
      </c>
      <c r="H31" s="196">
        <v>4121.5600000000004</v>
      </c>
    </row>
    <row r="32" spans="1:8">
      <c r="A32" s="41">
        <v>3225</v>
      </c>
      <c r="B32" s="34"/>
      <c r="C32" s="35"/>
      <c r="D32" s="42" t="s">
        <v>57</v>
      </c>
      <c r="E32" s="197">
        <v>225.91</v>
      </c>
      <c r="F32" s="197">
        <v>225.91</v>
      </c>
      <c r="G32" s="198">
        <v>350</v>
      </c>
      <c r="H32" s="198">
        <v>237.48</v>
      </c>
    </row>
    <row r="33" spans="1:8" ht="26.25">
      <c r="A33" s="31">
        <v>3226</v>
      </c>
      <c r="B33" s="26"/>
      <c r="C33" s="27"/>
      <c r="D33" s="32" t="s">
        <v>120</v>
      </c>
      <c r="E33" s="191"/>
      <c r="F33" s="191"/>
      <c r="G33" s="192"/>
      <c r="H33" s="192"/>
    </row>
    <row r="34" spans="1:8" ht="26.25">
      <c r="A34" s="37">
        <v>3227</v>
      </c>
      <c r="B34" s="38"/>
      <c r="C34" s="39"/>
      <c r="D34" s="40" t="s">
        <v>121</v>
      </c>
      <c r="E34" s="195">
        <v>114</v>
      </c>
      <c r="F34" s="195">
        <v>114.47</v>
      </c>
      <c r="G34" s="196">
        <v>150</v>
      </c>
      <c r="H34" s="196">
        <v>62.98</v>
      </c>
    </row>
    <row r="35" spans="1:8">
      <c r="A35" s="43">
        <v>323</v>
      </c>
      <c r="B35" s="34"/>
      <c r="C35" s="35"/>
      <c r="D35" s="44" t="s">
        <v>59</v>
      </c>
      <c r="E35" s="194">
        <f>SUM(E36:E44)</f>
        <v>13564</v>
      </c>
      <c r="F35" s="194">
        <f>SUM(F36:F44)</f>
        <v>13334.740000000002</v>
      </c>
      <c r="G35" s="194">
        <f>SUM(G36:G44)</f>
        <v>8197</v>
      </c>
      <c r="H35" s="194">
        <f>SUM(H36:H44)</f>
        <v>12726.480000000001</v>
      </c>
    </row>
    <row r="36" spans="1:8">
      <c r="A36" s="31">
        <v>3231</v>
      </c>
      <c r="B36" s="26"/>
      <c r="C36" s="27"/>
      <c r="D36" s="32" t="s">
        <v>122</v>
      </c>
      <c r="E36" s="191">
        <v>1131</v>
      </c>
      <c r="F36" s="191">
        <v>1248.5</v>
      </c>
      <c r="G36" s="192">
        <v>995</v>
      </c>
      <c r="H36" s="192">
        <v>1620.42</v>
      </c>
    </row>
    <row r="37" spans="1:8" ht="26.25">
      <c r="A37" s="31">
        <v>3232</v>
      </c>
      <c r="B37" s="26"/>
      <c r="C37" s="27"/>
      <c r="D37" s="32" t="s">
        <v>123</v>
      </c>
      <c r="E37" s="191">
        <v>2366</v>
      </c>
      <c r="F37" s="191">
        <v>1931.55</v>
      </c>
      <c r="G37" s="192">
        <v>1315</v>
      </c>
      <c r="H37" s="192">
        <v>1638.11</v>
      </c>
    </row>
    <row r="38" spans="1:8">
      <c r="A38" s="31">
        <v>3233</v>
      </c>
      <c r="B38" s="26"/>
      <c r="C38" s="27"/>
      <c r="D38" s="32" t="s">
        <v>124</v>
      </c>
      <c r="E38" s="191">
        <v>0</v>
      </c>
      <c r="F38" s="191">
        <v>0</v>
      </c>
      <c r="G38" s="192"/>
      <c r="H38" s="192">
        <v>660</v>
      </c>
    </row>
    <row r="39" spans="1:8">
      <c r="A39" s="31">
        <v>3234</v>
      </c>
      <c r="B39" s="26"/>
      <c r="C39" s="27"/>
      <c r="D39" s="32" t="s">
        <v>63</v>
      </c>
      <c r="E39" s="191">
        <v>2248</v>
      </c>
      <c r="F39" s="191">
        <v>2195.65</v>
      </c>
      <c r="G39" s="192">
        <v>2000</v>
      </c>
      <c r="H39" s="192">
        <v>3870.31</v>
      </c>
    </row>
    <row r="40" spans="1:8">
      <c r="A40" s="31">
        <v>3235</v>
      </c>
      <c r="B40" s="26"/>
      <c r="C40" s="27"/>
      <c r="D40" s="45" t="s">
        <v>125</v>
      </c>
      <c r="E40" s="191">
        <v>1623</v>
      </c>
      <c r="F40" s="191">
        <v>1560.43</v>
      </c>
      <c r="G40" s="192">
        <v>1195</v>
      </c>
      <c r="H40" s="192">
        <v>1600</v>
      </c>
    </row>
    <row r="41" spans="1:8">
      <c r="A41" s="31">
        <v>3236</v>
      </c>
      <c r="B41" s="26"/>
      <c r="C41" s="27"/>
      <c r="D41" s="32" t="s">
        <v>126</v>
      </c>
      <c r="E41" s="191">
        <v>1566</v>
      </c>
      <c r="F41" s="191">
        <v>1300.3399999999999</v>
      </c>
      <c r="G41" s="192">
        <v>1327</v>
      </c>
      <c r="H41" s="192">
        <v>98.43</v>
      </c>
    </row>
    <row r="42" spans="1:8">
      <c r="A42" s="31">
        <v>3237</v>
      </c>
      <c r="B42" s="26"/>
      <c r="C42" s="27"/>
      <c r="D42" s="32" t="s">
        <v>127</v>
      </c>
      <c r="E42" s="191">
        <v>541</v>
      </c>
      <c r="F42" s="191">
        <v>466.6</v>
      </c>
      <c r="G42" s="192">
        <v>265</v>
      </c>
      <c r="H42" s="192">
        <v>519.44000000000005</v>
      </c>
    </row>
    <row r="43" spans="1:8">
      <c r="A43" s="31">
        <v>3238</v>
      </c>
      <c r="B43" s="26"/>
      <c r="C43" s="27"/>
      <c r="D43" s="32" t="s">
        <v>66</v>
      </c>
      <c r="E43" s="191">
        <v>2008</v>
      </c>
      <c r="F43" s="191">
        <v>2007.65</v>
      </c>
      <c r="G43" s="192">
        <v>1000</v>
      </c>
      <c r="H43" s="192">
        <v>2025.87</v>
      </c>
    </row>
    <row r="44" spans="1:8">
      <c r="A44" s="31">
        <v>3239</v>
      </c>
      <c r="B44" s="26"/>
      <c r="C44" s="27"/>
      <c r="D44" s="32" t="s">
        <v>67</v>
      </c>
      <c r="E44" s="191">
        <v>2081</v>
      </c>
      <c r="F44" s="191">
        <v>2624.02</v>
      </c>
      <c r="G44" s="192">
        <v>100</v>
      </c>
      <c r="H44" s="192">
        <v>693.9</v>
      </c>
    </row>
    <row r="45" spans="1:8">
      <c r="A45" s="25">
        <v>324</v>
      </c>
      <c r="B45" s="26"/>
      <c r="C45" s="27"/>
      <c r="D45" s="32"/>
      <c r="E45" s="199">
        <v>100</v>
      </c>
      <c r="F45" s="191"/>
      <c r="G45" s="192"/>
      <c r="H45" s="192"/>
    </row>
    <row r="46" spans="1:8" ht="26.25">
      <c r="A46" s="25">
        <v>329</v>
      </c>
      <c r="B46" s="26"/>
      <c r="C46" s="27"/>
      <c r="D46" s="28" t="s">
        <v>128</v>
      </c>
      <c r="E46" s="199">
        <f>SUM(E47:E49)</f>
        <v>618</v>
      </c>
      <c r="F46" s="199">
        <f t="shared" ref="F46:H46" si="3">SUM(F47:F49)</f>
        <v>378.34</v>
      </c>
      <c r="G46" s="199">
        <f t="shared" si="3"/>
        <v>0</v>
      </c>
      <c r="H46" s="199">
        <f t="shared" si="3"/>
        <v>538.97</v>
      </c>
    </row>
    <row r="47" spans="1:8">
      <c r="A47" s="31">
        <v>3294</v>
      </c>
      <c r="B47" s="26"/>
      <c r="C47" s="27"/>
      <c r="D47" s="32" t="s">
        <v>71</v>
      </c>
      <c r="E47" s="191">
        <v>60</v>
      </c>
      <c r="F47" s="191"/>
      <c r="G47" s="192"/>
      <c r="H47" s="192">
        <v>55</v>
      </c>
    </row>
    <row r="48" spans="1:8">
      <c r="A48" s="31">
        <v>3295</v>
      </c>
      <c r="B48" s="26"/>
      <c r="C48" s="27"/>
      <c r="D48" s="32" t="s">
        <v>129</v>
      </c>
      <c r="E48" s="191"/>
      <c r="F48" s="191"/>
      <c r="G48" s="192"/>
      <c r="H48" s="192">
        <v>124.97</v>
      </c>
    </row>
    <row r="49" spans="1:9">
      <c r="A49" s="31">
        <v>3299</v>
      </c>
      <c r="B49" s="26"/>
      <c r="C49" s="27"/>
      <c r="D49" s="32" t="s">
        <v>130</v>
      </c>
      <c r="E49" s="191">
        <v>558</v>
      </c>
      <c r="F49" s="191">
        <v>378.34</v>
      </c>
      <c r="G49" s="192"/>
      <c r="H49" s="192">
        <v>359</v>
      </c>
    </row>
    <row r="50" spans="1:9">
      <c r="A50" s="25">
        <v>34</v>
      </c>
      <c r="B50" s="26"/>
      <c r="C50" s="27"/>
      <c r="D50" s="28" t="s">
        <v>131</v>
      </c>
      <c r="E50" s="190">
        <f t="shared" ref="E50:G50" si="4">SUM(E51)</f>
        <v>590</v>
      </c>
      <c r="F50" s="190">
        <f t="shared" si="4"/>
        <v>463.98</v>
      </c>
      <c r="G50" s="190">
        <f t="shared" si="4"/>
        <v>264</v>
      </c>
      <c r="H50" s="190">
        <f>SUM(H51)</f>
        <v>646.74</v>
      </c>
    </row>
    <row r="51" spans="1:9">
      <c r="A51" s="29">
        <v>343</v>
      </c>
      <c r="B51" s="26"/>
      <c r="C51" s="27"/>
      <c r="D51" s="30" t="s">
        <v>75</v>
      </c>
      <c r="E51" s="190">
        <f t="shared" ref="E51:F51" si="5">SUM(E52:E55)</f>
        <v>590</v>
      </c>
      <c r="F51" s="190">
        <f t="shared" si="5"/>
        <v>463.98</v>
      </c>
      <c r="G51" s="190">
        <f>SUM(G52:G55)</f>
        <v>264</v>
      </c>
      <c r="H51" s="190">
        <f>SUM(H52:H55)</f>
        <v>646.74</v>
      </c>
    </row>
    <row r="52" spans="1:9" ht="26.25">
      <c r="A52" s="31">
        <v>3431</v>
      </c>
      <c r="B52" s="26"/>
      <c r="C52" s="27"/>
      <c r="D52" s="32" t="s">
        <v>76</v>
      </c>
      <c r="E52" s="191">
        <v>590</v>
      </c>
      <c r="F52" s="191">
        <v>463.98</v>
      </c>
      <c r="G52" s="192">
        <v>264</v>
      </c>
      <c r="H52" s="192">
        <v>646.74</v>
      </c>
    </row>
    <row r="53" spans="1:9" ht="26.25">
      <c r="A53" s="31">
        <v>3432</v>
      </c>
      <c r="B53" s="26"/>
      <c r="C53" s="27"/>
      <c r="D53" s="32" t="s">
        <v>132</v>
      </c>
      <c r="E53" s="191"/>
      <c r="F53" s="191"/>
      <c r="G53" s="192"/>
      <c r="H53" s="192"/>
    </row>
    <row r="54" spans="1:9">
      <c r="A54" s="31">
        <v>3433</v>
      </c>
      <c r="B54" s="26"/>
      <c r="C54" s="27"/>
      <c r="D54" s="32" t="s">
        <v>133</v>
      </c>
      <c r="E54" s="191"/>
      <c r="F54" s="191"/>
      <c r="G54" s="192"/>
      <c r="H54" s="192"/>
    </row>
    <row r="55" spans="1:9" ht="26.25">
      <c r="A55" s="31">
        <v>3434</v>
      </c>
      <c r="B55" s="26"/>
      <c r="C55" s="27"/>
      <c r="D55" s="32" t="s">
        <v>134</v>
      </c>
      <c r="E55" s="191"/>
      <c r="F55" s="191"/>
      <c r="G55" s="192"/>
      <c r="H55" s="192"/>
    </row>
    <row r="56" spans="1:9" ht="26.25">
      <c r="A56" s="25">
        <v>4</v>
      </c>
      <c r="B56" s="26"/>
      <c r="C56" s="27"/>
      <c r="D56" s="28" t="s">
        <v>80</v>
      </c>
      <c r="E56" s="199">
        <v>2593.2399999999998</v>
      </c>
      <c r="F56" s="190">
        <f t="shared" ref="F56:G56" si="6">SUM(F57,)</f>
        <v>2500</v>
      </c>
      <c r="G56" s="190">
        <f t="shared" si="6"/>
        <v>0</v>
      </c>
      <c r="H56" s="190">
        <f>SUM(H57,)</f>
        <v>0</v>
      </c>
      <c r="I56" s="22"/>
    </row>
    <row r="57" spans="1:9" ht="39">
      <c r="A57" s="25">
        <v>42</v>
      </c>
      <c r="B57" s="26"/>
      <c r="C57" s="27"/>
      <c r="D57" s="28" t="s">
        <v>81</v>
      </c>
      <c r="E57" s="191"/>
      <c r="F57" s="191">
        <v>2500</v>
      </c>
      <c r="G57" s="192">
        <f>SUM(G59,G64,G67)</f>
        <v>0</v>
      </c>
      <c r="H57" s="192"/>
      <c r="I57" s="22"/>
    </row>
    <row r="58" spans="1:9">
      <c r="A58" s="31">
        <v>4212</v>
      </c>
      <c r="B58" s="26"/>
      <c r="C58" s="27"/>
      <c r="D58" s="28"/>
      <c r="E58" s="191"/>
      <c r="F58" s="191"/>
      <c r="G58" s="192"/>
      <c r="H58" s="192"/>
      <c r="I58" s="22"/>
    </row>
    <row r="59" spans="1:9">
      <c r="A59" s="29">
        <v>421</v>
      </c>
      <c r="B59" s="26"/>
      <c r="C59" s="27"/>
      <c r="D59" s="30" t="s">
        <v>135</v>
      </c>
      <c r="E59" s="191">
        <v>2593.2399999999998</v>
      </c>
      <c r="F59" s="191"/>
      <c r="G59" s="192"/>
      <c r="H59" s="192"/>
      <c r="I59" s="22"/>
    </row>
    <row r="60" spans="1:9">
      <c r="A60" s="31">
        <v>4211</v>
      </c>
      <c r="B60" s="26"/>
      <c r="C60" s="27"/>
      <c r="D60" s="32" t="s">
        <v>136</v>
      </c>
      <c r="E60" s="191"/>
      <c r="F60" s="191"/>
      <c r="G60" s="192"/>
      <c r="H60" s="192"/>
      <c r="I60" s="22"/>
    </row>
    <row r="61" spans="1:9">
      <c r="A61" s="31">
        <v>4212</v>
      </c>
      <c r="B61" s="26"/>
      <c r="C61" s="27"/>
      <c r="D61" s="32" t="s">
        <v>137</v>
      </c>
      <c r="E61" s="191"/>
      <c r="F61" s="191"/>
      <c r="G61" s="192"/>
      <c r="H61" s="192"/>
      <c r="I61" s="22"/>
    </row>
    <row r="62" spans="1:9" ht="26.25">
      <c r="A62" s="31">
        <v>4213</v>
      </c>
      <c r="B62" s="26"/>
      <c r="C62" s="27"/>
      <c r="D62" s="32" t="s">
        <v>138</v>
      </c>
      <c r="E62" s="191"/>
      <c r="F62" s="191"/>
      <c r="G62" s="192"/>
      <c r="H62" s="192"/>
      <c r="I62" s="22"/>
    </row>
    <row r="63" spans="1:9">
      <c r="A63" s="31">
        <v>4214</v>
      </c>
      <c r="B63" s="26"/>
      <c r="C63" s="27"/>
      <c r="D63" s="32" t="s">
        <v>139</v>
      </c>
      <c r="E63" s="191"/>
      <c r="F63" s="191"/>
      <c r="G63" s="192"/>
      <c r="H63" s="192"/>
      <c r="I63" s="22"/>
    </row>
    <row r="64" spans="1:9">
      <c r="A64" s="25">
        <v>422</v>
      </c>
      <c r="B64" s="26"/>
      <c r="C64" s="27"/>
      <c r="D64" s="28" t="s">
        <v>140</v>
      </c>
      <c r="E64" s="191"/>
      <c r="F64" s="191">
        <v>0</v>
      </c>
      <c r="G64" s="192">
        <f>SUM(G65:G66)</f>
        <v>0</v>
      </c>
      <c r="H64" s="192">
        <v>0</v>
      </c>
      <c r="I64" s="22"/>
    </row>
    <row r="65" spans="1:9">
      <c r="A65" s="46">
        <v>4221</v>
      </c>
      <c r="B65" s="26"/>
      <c r="C65" s="27"/>
      <c r="D65" s="32" t="s">
        <v>83</v>
      </c>
      <c r="E65" s="191"/>
      <c r="F65" s="191"/>
      <c r="G65" s="192"/>
      <c r="H65" s="192"/>
      <c r="I65" s="22"/>
    </row>
    <row r="66" spans="1:9">
      <c r="A66" s="31">
        <v>4226</v>
      </c>
      <c r="B66" s="26"/>
      <c r="C66" s="27"/>
      <c r="D66" s="32" t="s">
        <v>84</v>
      </c>
      <c r="E66" s="191"/>
      <c r="F66" s="191"/>
      <c r="G66" s="192"/>
      <c r="H66" s="192"/>
      <c r="I66" s="22"/>
    </row>
    <row r="67" spans="1:9" ht="26.25">
      <c r="A67" s="25">
        <v>424</v>
      </c>
      <c r="B67" s="26"/>
      <c r="C67" s="27"/>
      <c r="D67" s="28" t="s">
        <v>141</v>
      </c>
      <c r="E67" s="191"/>
      <c r="F67" s="191"/>
      <c r="G67" s="192"/>
      <c r="H67" s="192"/>
      <c r="I67" s="22"/>
    </row>
    <row r="68" spans="1:9">
      <c r="A68" s="47">
        <v>4241</v>
      </c>
      <c r="B68" s="26"/>
      <c r="C68" s="27"/>
      <c r="D68" s="48" t="s">
        <v>86</v>
      </c>
      <c r="E68" s="191"/>
      <c r="F68" s="191"/>
      <c r="G68" s="192"/>
      <c r="H68" s="192"/>
      <c r="I68" s="22"/>
    </row>
    <row r="69" spans="1:9">
      <c r="A69" s="113"/>
      <c r="B69" s="113"/>
      <c r="C69" s="114"/>
      <c r="D69" s="50" t="s">
        <v>142</v>
      </c>
      <c r="E69" s="190">
        <f>SUM(E56,E9)</f>
        <v>45003.729999999996</v>
      </c>
      <c r="F69" s="190">
        <f>SUM(F56,F9)</f>
        <v>45910.23000000001</v>
      </c>
      <c r="G69" s="190">
        <f>SUM(G56,G9)</f>
        <v>32205</v>
      </c>
      <c r="H69" s="190">
        <f>SUM(H56,H9)</f>
        <v>49627.600000000006</v>
      </c>
    </row>
    <row r="70" spans="1:9" ht="20.25" customHeight="1">
      <c r="A70" s="247" t="s">
        <v>105</v>
      </c>
      <c r="B70" s="247"/>
      <c r="C70" s="247"/>
      <c r="D70" s="109" t="s">
        <v>148</v>
      </c>
      <c r="E70" s="189"/>
      <c r="F70" s="189"/>
      <c r="G70" s="189"/>
      <c r="H70" s="189"/>
    </row>
    <row r="71" spans="1:9" ht="27" customHeight="1">
      <c r="A71" s="247" t="s">
        <v>145</v>
      </c>
      <c r="B71" s="247"/>
      <c r="C71" s="247"/>
      <c r="D71" s="109" t="s">
        <v>144</v>
      </c>
      <c r="E71" s="189"/>
      <c r="F71" s="189"/>
      <c r="G71" s="189"/>
      <c r="H71" s="189"/>
    </row>
    <row r="72" spans="1:9" ht="13.9" customHeight="1">
      <c r="A72" s="248" t="s">
        <v>146</v>
      </c>
      <c r="B72" s="248"/>
      <c r="C72" s="248"/>
      <c r="D72" s="111" t="s">
        <v>25</v>
      </c>
      <c r="E72" s="189"/>
      <c r="F72" s="189"/>
      <c r="G72" s="189"/>
      <c r="H72" s="189"/>
    </row>
    <row r="73" spans="1:9">
      <c r="A73" s="25">
        <v>3</v>
      </c>
      <c r="B73" s="26"/>
      <c r="C73" s="27"/>
      <c r="D73" s="28" t="s">
        <v>40</v>
      </c>
      <c r="E73" s="190">
        <v>679162</v>
      </c>
      <c r="F73" s="190">
        <f t="shared" ref="F73" si="7">SUM(F74,F86,F118,F120,F109)</f>
        <v>641531.43599999987</v>
      </c>
      <c r="G73" s="190">
        <v>651926</v>
      </c>
      <c r="H73" s="190">
        <f>SUM(H74,H85,H118,H120,H109)</f>
        <v>923724.33</v>
      </c>
    </row>
    <row r="74" spans="1:9">
      <c r="A74" s="25">
        <v>31</v>
      </c>
      <c r="B74" s="26"/>
      <c r="C74" s="27"/>
      <c r="D74" s="28" t="s">
        <v>41</v>
      </c>
      <c r="E74" s="190">
        <f t="shared" ref="E74:G74" si="8">SUM(E75,E80,E82)</f>
        <v>620513</v>
      </c>
      <c r="F74" s="190">
        <f t="shared" si="8"/>
        <v>620589.86</v>
      </c>
      <c r="G74" s="190">
        <f t="shared" si="8"/>
        <v>588791</v>
      </c>
      <c r="H74" s="190">
        <f>SUM(H75,H80,H82)</f>
        <v>857990.03</v>
      </c>
    </row>
    <row r="75" spans="1:9">
      <c r="A75" s="29">
        <v>311</v>
      </c>
      <c r="B75" s="26"/>
      <c r="C75" s="27"/>
      <c r="D75" s="30" t="s">
        <v>108</v>
      </c>
      <c r="E75" s="190">
        <f t="shared" ref="E75:G75" si="9">SUM(E76:E79)</f>
        <v>519507</v>
      </c>
      <c r="F75" s="190">
        <f t="shared" si="9"/>
        <v>519362.51</v>
      </c>
      <c r="G75" s="190">
        <f t="shared" si="9"/>
        <v>493375</v>
      </c>
      <c r="H75" s="190">
        <f>SUM(H76:H79)</f>
        <v>711848.31</v>
      </c>
    </row>
    <row r="76" spans="1:9">
      <c r="A76" s="31">
        <v>3111</v>
      </c>
      <c r="B76" s="26"/>
      <c r="C76" s="27"/>
      <c r="D76" s="32" t="s">
        <v>42</v>
      </c>
      <c r="E76" s="191">
        <v>513386</v>
      </c>
      <c r="F76" s="191">
        <v>513111.28</v>
      </c>
      <c r="G76" s="192">
        <v>488693</v>
      </c>
      <c r="H76" s="192">
        <v>700631.24</v>
      </c>
    </row>
    <row r="77" spans="1:9">
      <c r="A77" s="31">
        <v>3112</v>
      </c>
      <c r="B77" s="26"/>
      <c r="C77" s="27"/>
      <c r="D77" s="32" t="s">
        <v>109</v>
      </c>
      <c r="E77" s="191"/>
      <c r="F77" s="191"/>
      <c r="G77" s="192"/>
      <c r="H77" s="192"/>
    </row>
    <row r="78" spans="1:9">
      <c r="A78" s="31">
        <v>3113</v>
      </c>
      <c r="B78" s="26"/>
      <c r="C78" s="27"/>
      <c r="D78" s="32" t="s">
        <v>43</v>
      </c>
      <c r="E78" s="191">
        <v>5039</v>
      </c>
      <c r="F78" s="191">
        <v>5176.88</v>
      </c>
      <c r="G78" s="192">
        <v>3705</v>
      </c>
      <c r="H78" s="192">
        <v>9978.02</v>
      </c>
    </row>
    <row r="79" spans="1:9">
      <c r="A79" s="31">
        <v>3114</v>
      </c>
      <c r="B79" s="26"/>
      <c r="C79" s="27"/>
      <c r="D79" s="32" t="s">
        <v>44</v>
      </c>
      <c r="E79" s="191">
        <v>1082</v>
      </c>
      <c r="F79" s="191">
        <v>1074.3499999999999</v>
      </c>
      <c r="G79" s="192">
        <v>977</v>
      </c>
      <c r="H79" s="192">
        <v>1239.05</v>
      </c>
    </row>
    <row r="80" spans="1:9">
      <c r="A80" s="29">
        <v>312</v>
      </c>
      <c r="B80" s="26"/>
      <c r="C80" s="27"/>
      <c r="D80" s="30" t="s">
        <v>45</v>
      </c>
      <c r="E80" s="190">
        <f>SUM(E81)</f>
        <v>20664</v>
      </c>
      <c r="F80" s="190">
        <f t="shared" ref="F80:H80" si="10">SUM(F81)</f>
        <v>20906.599999999999</v>
      </c>
      <c r="G80" s="190">
        <f t="shared" si="10"/>
        <v>19246</v>
      </c>
      <c r="H80" s="190">
        <f t="shared" si="10"/>
        <v>30865.9</v>
      </c>
    </row>
    <row r="81" spans="1:8">
      <c r="A81" s="31">
        <v>3121</v>
      </c>
      <c r="B81" s="26"/>
      <c r="C81" s="27"/>
      <c r="D81" s="32" t="s">
        <v>45</v>
      </c>
      <c r="E81" s="191">
        <v>20664</v>
      </c>
      <c r="F81" s="191">
        <v>20906.599999999999</v>
      </c>
      <c r="G81" s="192">
        <v>19246</v>
      </c>
      <c r="H81" s="192">
        <v>30865.9</v>
      </c>
    </row>
    <row r="82" spans="1:8">
      <c r="A82" s="29">
        <v>313</v>
      </c>
      <c r="B82" s="26"/>
      <c r="C82" s="27"/>
      <c r="D82" s="32" t="s">
        <v>110</v>
      </c>
      <c r="E82" s="190">
        <f t="shared" ref="E82:G82" si="11">SUM(E83:E85)</f>
        <v>80342</v>
      </c>
      <c r="F82" s="190">
        <f t="shared" si="11"/>
        <v>80320.75</v>
      </c>
      <c r="G82" s="190">
        <f t="shared" si="11"/>
        <v>76170</v>
      </c>
      <c r="H82" s="190">
        <f>SUM(H83:H84)</f>
        <v>115275.82</v>
      </c>
    </row>
    <row r="83" spans="1:8" ht="26.25">
      <c r="A83" s="31">
        <v>3131</v>
      </c>
      <c r="B83" s="26"/>
      <c r="C83" s="27"/>
      <c r="D83" s="32" t="s">
        <v>111</v>
      </c>
      <c r="E83" s="199"/>
      <c r="F83" s="199"/>
      <c r="G83" s="190"/>
      <c r="H83" s="190"/>
    </row>
    <row r="84" spans="1:8" ht="26.25">
      <c r="A84" s="31">
        <v>3132</v>
      </c>
      <c r="B84" s="26"/>
      <c r="C84" s="27"/>
      <c r="D84" s="32" t="s">
        <v>112</v>
      </c>
      <c r="E84" s="195">
        <v>80342</v>
      </c>
      <c r="F84" s="195">
        <v>80320.75</v>
      </c>
      <c r="G84" s="196">
        <v>76170</v>
      </c>
      <c r="H84" s="196">
        <v>115275.82</v>
      </c>
    </row>
    <row r="85" spans="1:8">
      <c r="A85" s="25">
        <v>32</v>
      </c>
      <c r="B85" s="26"/>
      <c r="C85" s="27"/>
      <c r="D85" s="28" t="s">
        <v>113</v>
      </c>
      <c r="E85" s="191"/>
      <c r="F85" s="191"/>
      <c r="G85" s="190"/>
      <c r="H85" s="190">
        <f>SUM(H86,H91)</f>
        <v>59272.380000000005</v>
      </c>
    </row>
    <row r="86" spans="1:8">
      <c r="A86" s="29">
        <v>321</v>
      </c>
      <c r="B86" s="26"/>
      <c r="C86" s="27"/>
      <c r="D86" s="30" t="s">
        <v>114</v>
      </c>
      <c r="E86" s="190">
        <f t="shared" ref="E86:G86" si="12">SUM(E87:E90)</f>
        <v>16440.68</v>
      </c>
      <c r="F86" s="190">
        <f t="shared" si="12"/>
        <v>15382.85</v>
      </c>
      <c r="G86" s="190">
        <f t="shared" si="12"/>
        <v>12803</v>
      </c>
      <c r="H86" s="190">
        <f>SUM(H87:H90)</f>
        <v>16734.87</v>
      </c>
    </row>
    <row r="87" spans="1:8">
      <c r="A87" s="31">
        <v>3211</v>
      </c>
      <c r="B87" s="26"/>
      <c r="C87" s="27"/>
      <c r="D87" s="32" t="s">
        <v>50</v>
      </c>
      <c r="E87" s="191">
        <v>988.68</v>
      </c>
      <c r="F87" s="191"/>
      <c r="G87" s="192"/>
      <c r="H87" s="192"/>
    </row>
    <row r="88" spans="1:8" ht="26.25">
      <c r="A88" s="31">
        <v>3212</v>
      </c>
      <c r="B88" s="26"/>
      <c r="C88" s="27"/>
      <c r="D88" s="32" t="s">
        <v>115</v>
      </c>
      <c r="E88" s="191">
        <v>15452</v>
      </c>
      <c r="F88" s="191">
        <v>15382.85</v>
      </c>
      <c r="G88" s="192">
        <v>12803</v>
      </c>
      <c r="H88" s="192">
        <v>16487.61</v>
      </c>
    </row>
    <row r="89" spans="1:8">
      <c r="A89" s="31">
        <v>3213</v>
      </c>
      <c r="B89" s="26"/>
      <c r="C89" s="27"/>
      <c r="D89" s="32" t="s">
        <v>116</v>
      </c>
      <c r="E89" s="191"/>
      <c r="F89" s="191"/>
      <c r="G89" s="192"/>
      <c r="H89" s="192">
        <v>247.26</v>
      </c>
    </row>
    <row r="90" spans="1:8" ht="26.25">
      <c r="A90" s="31">
        <v>3214</v>
      </c>
      <c r="B90" s="26"/>
      <c r="C90" s="27"/>
      <c r="D90" s="32" t="s">
        <v>117</v>
      </c>
      <c r="E90" s="191"/>
      <c r="F90" s="191"/>
      <c r="G90" s="192"/>
      <c r="H90" s="192"/>
    </row>
    <row r="91" spans="1:8">
      <c r="A91" s="33">
        <v>322</v>
      </c>
      <c r="B91" s="34"/>
      <c r="C91" s="35"/>
      <c r="D91" s="36" t="s">
        <v>53</v>
      </c>
      <c r="E91" s="194">
        <f t="shared" ref="E91:G91" si="13">SUM(E92:E98)</f>
        <v>35936.49</v>
      </c>
      <c r="F91" s="194">
        <f t="shared" si="13"/>
        <v>33771.94</v>
      </c>
      <c r="G91" s="194">
        <f t="shared" si="13"/>
        <v>48654</v>
      </c>
      <c r="H91" s="194">
        <f>SUM(H92:H98)</f>
        <v>42537.51</v>
      </c>
    </row>
    <row r="92" spans="1:8" ht="26.25">
      <c r="A92" s="31">
        <v>3221</v>
      </c>
      <c r="B92" s="26"/>
      <c r="C92" s="27"/>
      <c r="D92" s="32" t="s">
        <v>118</v>
      </c>
      <c r="E92" s="191"/>
      <c r="F92" s="191"/>
      <c r="G92" s="192"/>
      <c r="H92" s="192">
        <v>1037.32</v>
      </c>
    </row>
    <row r="93" spans="1:8">
      <c r="A93" s="31">
        <v>3222</v>
      </c>
      <c r="B93" s="26"/>
      <c r="C93" s="27"/>
      <c r="D93" s="32" t="s">
        <v>55</v>
      </c>
      <c r="E93" s="191">
        <v>35936.49</v>
      </c>
      <c r="F93" s="191">
        <v>33771.94</v>
      </c>
      <c r="G93" s="192">
        <v>48654</v>
      </c>
      <c r="H93" s="192">
        <v>41500.19</v>
      </c>
    </row>
    <row r="94" spans="1:8">
      <c r="A94" s="31">
        <v>3223</v>
      </c>
      <c r="B94" s="26"/>
      <c r="C94" s="27"/>
      <c r="D94" s="32" t="s">
        <v>56</v>
      </c>
      <c r="E94" s="191"/>
      <c r="F94" s="191"/>
      <c r="G94" s="192"/>
      <c r="H94" s="192"/>
    </row>
    <row r="95" spans="1:8" ht="26.25">
      <c r="A95" s="37">
        <v>3224</v>
      </c>
      <c r="B95" s="38"/>
      <c r="C95" s="39"/>
      <c r="D95" s="40" t="s">
        <v>119</v>
      </c>
      <c r="E95" s="200"/>
      <c r="F95" s="200"/>
      <c r="G95" s="196"/>
      <c r="H95" s="201"/>
    </row>
    <row r="96" spans="1:8">
      <c r="A96" s="41">
        <v>3225</v>
      </c>
      <c r="B96" s="34"/>
      <c r="C96" s="35"/>
      <c r="D96" s="42" t="s">
        <v>57</v>
      </c>
      <c r="E96" s="197"/>
      <c r="F96" s="197"/>
      <c r="G96" s="198"/>
      <c r="H96" s="198"/>
    </row>
    <row r="97" spans="1:8" ht="26.25">
      <c r="A97" s="31">
        <v>3226</v>
      </c>
      <c r="B97" s="26"/>
      <c r="C97" s="27"/>
      <c r="D97" s="32" t="s">
        <v>120</v>
      </c>
      <c r="E97" s="191"/>
      <c r="F97" s="191"/>
      <c r="G97" s="192"/>
      <c r="H97" s="192"/>
    </row>
    <row r="98" spans="1:8" ht="26.25">
      <c r="A98" s="37">
        <v>3227</v>
      </c>
      <c r="B98" s="38"/>
      <c r="C98" s="39"/>
      <c r="D98" s="40" t="s">
        <v>121</v>
      </c>
      <c r="E98" s="200"/>
      <c r="F98" s="200"/>
      <c r="G98" s="196"/>
      <c r="H98" s="201"/>
    </row>
    <row r="99" spans="1:8">
      <c r="A99" s="43">
        <v>323</v>
      </c>
      <c r="B99" s="34"/>
      <c r="C99" s="35"/>
      <c r="D99" s="44" t="s">
        <v>59</v>
      </c>
      <c r="E99" s="202">
        <v>400</v>
      </c>
      <c r="F99" s="197"/>
      <c r="G99" s="194">
        <f>SUM(G100:G108)</f>
        <v>0</v>
      </c>
      <c r="H99" s="198"/>
    </row>
    <row r="100" spans="1:8">
      <c r="A100" s="31">
        <v>3231</v>
      </c>
      <c r="B100" s="26"/>
      <c r="C100" s="27"/>
      <c r="D100" s="32" t="s">
        <v>122</v>
      </c>
      <c r="E100" s="191"/>
      <c r="F100" s="191"/>
      <c r="G100" s="192"/>
      <c r="H100" s="192"/>
    </row>
    <row r="101" spans="1:8" ht="26.25">
      <c r="A101" s="31">
        <v>3232</v>
      </c>
      <c r="B101" s="26"/>
      <c r="C101" s="27"/>
      <c r="D101" s="32" t="s">
        <v>123</v>
      </c>
      <c r="E101" s="191"/>
      <c r="F101" s="191"/>
      <c r="G101" s="192"/>
      <c r="H101" s="192"/>
    </row>
    <row r="102" spans="1:8">
      <c r="A102" s="31">
        <v>3233</v>
      </c>
      <c r="B102" s="26"/>
      <c r="C102" s="27"/>
      <c r="D102" s="32" t="s">
        <v>124</v>
      </c>
      <c r="E102" s="191"/>
      <c r="F102" s="191"/>
      <c r="G102" s="192"/>
      <c r="H102" s="192"/>
    </row>
    <row r="103" spans="1:8">
      <c r="A103" s="31">
        <v>3234</v>
      </c>
      <c r="B103" s="26"/>
      <c r="C103" s="27"/>
      <c r="D103" s="32" t="s">
        <v>63</v>
      </c>
      <c r="E103" s="191"/>
      <c r="F103" s="191"/>
      <c r="G103" s="192"/>
      <c r="H103" s="192"/>
    </row>
    <row r="104" spans="1:8">
      <c r="A104" s="31">
        <v>3235</v>
      </c>
      <c r="B104" s="26"/>
      <c r="C104" s="27"/>
      <c r="D104" s="45" t="s">
        <v>125</v>
      </c>
      <c r="E104" s="191"/>
      <c r="F104" s="191"/>
      <c r="G104" s="192"/>
      <c r="H104" s="192"/>
    </row>
    <row r="105" spans="1:8">
      <c r="A105" s="31">
        <v>3236</v>
      </c>
      <c r="B105" s="26"/>
      <c r="C105" s="27"/>
      <c r="D105" s="32" t="s">
        <v>126</v>
      </c>
      <c r="E105" s="191"/>
      <c r="F105" s="191"/>
      <c r="G105" s="192"/>
      <c r="H105" s="192"/>
    </row>
    <row r="106" spans="1:8">
      <c r="A106" s="31">
        <v>3237</v>
      </c>
      <c r="B106" s="26"/>
      <c r="C106" s="27"/>
      <c r="D106" s="32" t="s">
        <v>127</v>
      </c>
      <c r="E106" s="191"/>
      <c r="F106" s="191"/>
      <c r="G106" s="192"/>
      <c r="H106" s="192"/>
    </row>
    <row r="107" spans="1:8">
      <c r="A107" s="31">
        <v>3238</v>
      </c>
      <c r="B107" s="26"/>
      <c r="C107" s="27"/>
      <c r="D107" s="32" t="s">
        <v>66</v>
      </c>
      <c r="E107" s="191"/>
      <c r="F107" s="191"/>
      <c r="G107" s="192"/>
      <c r="H107" s="192"/>
    </row>
    <row r="108" spans="1:8">
      <c r="A108" s="31">
        <v>3239</v>
      </c>
      <c r="B108" s="26"/>
      <c r="C108" s="27"/>
      <c r="D108" s="32" t="s">
        <v>67</v>
      </c>
      <c r="E108" s="191">
        <v>400</v>
      </c>
      <c r="F108" s="191"/>
      <c r="G108" s="192"/>
      <c r="H108" s="192"/>
    </row>
    <row r="109" spans="1:8" ht="26.25">
      <c r="A109" s="25">
        <v>329</v>
      </c>
      <c r="B109" s="26"/>
      <c r="C109" s="27"/>
      <c r="D109" s="32" t="s">
        <v>128</v>
      </c>
      <c r="E109" s="199">
        <v>1697</v>
      </c>
      <c r="F109" s="190">
        <f t="shared" ref="F109:G109" si="14">SUM(F110:F111)</f>
        <v>1384.4359999999999</v>
      </c>
      <c r="G109" s="190">
        <f t="shared" si="14"/>
        <v>1679</v>
      </c>
      <c r="H109" s="190">
        <f>SUM(H110:H111)</f>
        <v>0</v>
      </c>
    </row>
    <row r="110" spans="1:8">
      <c r="A110" s="31">
        <v>3295</v>
      </c>
      <c r="B110" s="26"/>
      <c r="C110" s="27"/>
      <c r="D110" s="32" t="s">
        <v>129</v>
      </c>
      <c r="E110" s="191">
        <v>1697</v>
      </c>
      <c r="F110" s="191">
        <v>1384.4359999999999</v>
      </c>
      <c r="G110" s="192">
        <v>1679</v>
      </c>
      <c r="H110" s="192"/>
    </row>
    <row r="111" spans="1:8">
      <c r="A111" s="31">
        <v>3299</v>
      </c>
      <c r="B111" s="26"/>
      <c r="C111" s="27"/>
      <c r="D111" s="32" t="s">
        <v>73</v>
      </c>
      <c r="E111" s="191"/>
      <c r="F111" s="191"/>
      <c r="G111" s="192"/>
      <c r="H111" s="192"/>
    </row>
    <row r="112" spans="1:8">
      <c r="A112" s="25">
        <v>34</v>
      </c>
      <c r="B112" s="26"/>
      <c r="C112" s="27"/>
      <c r="D112" s="28" t="s">
        <v>131</v>
      </c>
      <c r="E112" s="191"/>
      <c r="F112" s="191"/>
      <c r="G112" s="190"/>
      <c r="H112" s="192"/>
    </row>
    <row r="113" spans="1:8">
      <c r="A113" s="29">
        <v>343</v>
      </c>
      <c r="B113" s="26"/>
      <c r="C113" s="27"/>
      <c r="D113" s="30" t="s">
        <v>75</v>
      </c>
      <c r="E113" s="191"/>
      <c r="F113" s="191"/>
      <c r="G113" s="190">
        <f>SUM(G114:G117)</f>
        <v>0</v>
      </c>
      <c r="H113" s="192"/>
    </row>
    <row r="114" spans="1:8" ht="26.25">
      <c r="A114" s="31">
        <v>3431</v>
      </c>
      <c r="B114" s="26"/>
      <c r="C114" s="27"/>
      <c r="D114" s="32" t="s">
        <v>76</v>
      </c>
      <c r="E114" s="191"/>
      <c r="F114" s="191"/>
      <c r="G114" s="192"/>
      <c r="H114" s="192"/>
    </row>
    <row r="115" spans="1:8" ht="26.25">
      <c r="A115" s="31">
        <v>3432</v>
      </c>
      <c r="B115" s="26"/>
      <c r="C115" s="27"/>
      <c r="D115" s="32" t="s">
        <v>132</v>
      </c>
      <c r="E115" s="191"/>
      <c r="F115" s="191"/>
      <c r="G115" s="192"/>
      <c r="H115" s="192"/>
    </row>
    <row r="116" spans="1:8">
      <c r="A116" s="31">
        <v>3433</v>
      </c>
      <c r="B116" s="26"/>
      <c r="C116" s="27"/>
      <c r="D116" s="32" t="s">
        <v>133</v>
      </c>
      <c r="E116" s="191"/>
      <c r="F116" s="191"/>
      <c r="G116" s="192"/>
      <c r="H116" s="192"/>
    </row>
    <row r="117" spans="1:8" ht="26.25">
      <c r="A117" s="31">
        <v>3434</v>
      </c>
      <c r="B117" s="26"/>
      <c r="C117" s="27"/>
      <c r="D117" s="32" t="s">
        <v>134</v>
      </c>
      <c r="E117" s="191"/>
      <c r="F117" s="191"/>
      <c r="G117" s="192"/>
      <c r="H117" s="192"/>
    </row>
    <row r="118" spans="1:8" ht="26.25">
      <c r="A118" s="25">
        <v>37</v>
      </c>
      <c r="B118" s="26"/>
      <c r="C118" s="27"/>
      <c r="D118" s="32" t="s">
        <v>77</v>
      </c>
      <c r="E118" s="199">
        <v>6341</v>
      </c>
      <c r="F118" s="190">
        <f t="shared" ref="F118:G118" si="15">SUM(F119)</f>
        <v>3731.6</v>
      </c>
      <c r="G118" s="190">
        <f t="shared" si="15"/>
        <v>0</v>
      </c>
      <c r="H118" s="190">
        <f>SUM(H119)</f>
        <v>6022.85</v>
      </c>
    </row>
    <row r="119" spans="1:8" ht="26.25">
      <c r="A119" s="31">
        <v>3722</v>
      </c>
      <c r="B119" s="26"/>
      <c r="C119" s="27"/>
      <c r="D119" s="32" t="s">
        <v>147</v>
      </c>
      <c r="E119" s="191">
        <v>3732</v>
      </c>
      <c r="F119" s="191">
        <v>3731.6</v>
      </c>
      <c r="G119" s="192"/>
      <c r="H119" s="192">
        <v>6022.85</v>
      </c>
    </row>
    <row r="120" spans="1:8">
      <c r="A120" s="25">
        <v>38</v>
      </c>
      <c r="B120" s="26"/>
      <c r="C120" s="27"/>
      <c r="D120" s="50" t="s">
        <v>72</v>
      </c>
      <c r="E120" s="199">
        <v>443</v>
      </c>
      <c r="F120" s="190">
        <v>442.69</v>
      </c>
      <c r="G120" s="190"/>
      <c r="H120" s="190">
        <f>SUM(H121)</f>
        <v>439.07</v>
      </c>
    </row>
    <row r="121" spans="1:8">
      <c r="A121" s="25">
        <v>3812</v>
      </c>
      <c r="B121" s="26"/>
      <c r="C121" s="27"/>
      <c r="D121" s="32" t="s">
        <v>79</v>
      </c>
      <c r="E121" s="191">
        <v>443</v>
      </c>
      <c r="F121" s="191">
        <v>442.69</v>
      </c>
      <c r="G121" s="192"/>
      <c r="H121" s="192">
        <v>439.07</v>
      </c>
    </row>
    <row r="122" spans="1:8" ht="26.25">
      <c r="A122" s="25">
        <v>4</v>
      </c>
      <c r="B122" s="26"/>
      <c r="C122" s="27"/>
      <c r="D122" s="28" t="s">
        <v>80</v>
      </c>
      <c r="E122" s="190">
        <f t="shared" ref="E122:G122" si="16">SUM(E123,)</f>
        <v>7150</v>
      </c>
      <c r="F122" s="190">
        <f t="shared" si="16"/>
        <v>7148.84</v>
      </c>
      <c r="G122" s="190">
        <f t="shared" si="16"/>
        <v>0</v>
      </c>
      <c r="H122" s="190">
        <f>SUM(H123,)</f>
        <v>5953.29</v>
      </c>
    </row>
    <row r="123" spans="1:8" ht="39">
      <c r="A123" s="25">
        <v>42</v>
      </c>
      <c r="B123" s="26"/>
      <c r="C123" s="27"/>
      <c r="D123" s="28" t="s">
        <v>81</v>
      </c>
      <c r="E123" s="192">
        <f t="shared" ref="E123:G123" si="17">SUM(E124,E129,E132)</f>
        <v>7150</v>
      </c>
      <c r="F123" s="192">
        <f t="shared" si="17"/>
        <v>7148.84</v>
      </c>
      <c r="G123" s="192">
        <f t="shared" si="17"/>
        <v>0</v>
      </c>
      <c r="H123" s="192">
        <f>SUM(H124,H129,H132)</f>
        <v>5953.29</v>
      </c>
    </row>
    <row r="124" spans="1:8">
      <c r="A124" s="29">
        <v>421</v>
      </c>
      <c r="B124" s="26"/>
      <c r="C124" s="27"/>
      <c r="D124" s="30" t="s">
        <v>135</v>
      </c>
      <c r="E124" s="191"/>
      <c r="F124" s="191"/>
      <c r="G124" s="192"/>
      <c r="H124" s="192"/>
    </row>
    <row r="125" spans="1:8">
      <c r="A125" s="31">
        <v>4211</v>
      </c>
      <c r="B125" s="26"/>
      <c r="C125" s="27"/>
      <c r="D125" s="32" t="s">
        <v>136</v>
      </c>
      <c r="E125" s="191"/>
      <c r="F125" s="191"/>
      <c r="G125" s="192"/>
      <c r="H125" s="192"/>
    </row>
    <row r="126" spans="1:8">
      <c r="A126" s="31">
        <v>4212</v>
      </c>
      <c r="B126" s="26"/>
      <c r="C126" s="27"/>
      <c r="D126" s="32" t="s">
        <v>137</v>
      </c>
      <c r="E126" s="191"/>
      <c r="F126" s="191"/>
      <c r="G126" s="192"/>
      <c r="H126" s="192"/>
    </row>
    <row r="127" spans="1:8" ht="26.25">
      <c r="A127" s="31">
        <v>4213</v>
      </c>
      <c r="B127" s="26"/>
      <c r="C127" s="27"/>
      <c r="D127" s="32" t="s">
        <v>138</v>
      </c>
      <c r="E127" s="191"/>
      <c r="F127" s="191"/>
      <c r="G127" s="192"/>
      <c r="H127" s="192"/>
    </row>
    <row r="128" spans="1:8">
      <c r="A128" s="31">
        <v>4214</v>
      </c>
      <c r="B128" s="26"/>
      <c r="C128" s="27"/>
      <c r="D128" s="32" t="s">
        <v>139</v>
      </c>
      <c r="E128" s="191"/>
      <c r="F128" s="191"/>
      <c r="G128" s="192"/>
      <c r="H128" s="192"/>
    </row>
    <row r="129" spans="1:8">
      <c r="A129" s="25">
        <v>422</v>
      </c>
      <c r="B129" s="26"/>
      <c r="C129" s="27"/>
      <c r="D129" s="28" t="s">
        <v>140</v>
      </c>
      <c r="E129" s="191"/>
      <c r="F129" s="191"/>
      <c r="G129" s="192"/>
      <c r="H129" s="192">
        <f>SUM(H130:H131)</f>
        <v>739.1</v>
      </c>
    </row>
    <row r="130" spans="1:8">
      <c r="A130" s="46">
        <v>4221</v>
      </c>
      <c r="B130" s="26"/>
      <c r="C130" s="27"/>
      <c r="D130" s="32" t="s">
        <v>83</v>
      </c>
      <c r="E130" s="191"/>
      <c r="F130" s="191"/>
      <c r="G130" s="192"/>
      <c r="H130" s="192">
        <v>739.1</v>
      </c>
    </row>
    <row r="131" spans="1:8">
      <c r="A131" s="31">
        <v>4226</v>
      </c>
      <c r="B131" s="26"/>
      <c r="C131" s="27"/>
      <c r="D131" s="32" t="s">
        <v>84</v>
      </c>
      <c r="E131" s="191"/>
      <c r="F131" s="191"/>
      <c r="G131" s="192"/>
      <c r="H131" s="192"/>
    </row>
    <row r="132" spans="1:8" ht="26.25">
      <c r="A132" s="25">
        <v>424</v>
      </c>
      <c r="B132" s="26"/>
      <c r="C132" s="27"/>
      <c r="D132" s="28" t="s">
        <v>141</v>
      </c>
      <c r="E132" s="199">
        <v>7150</v>
      </c>
      <c r="F132" s="199">
        <v>7148.84</v>
      </c>
      <c r="G132" s="190"/>
      <c r="H132" s="190">
        <f>SUM(H133)</f>
        <v>5214.1899999999996</v>
      </c>
    </row>
    <row r="133" spans="1:8">
      <c r="A133" s="47">
        <v>4241</v>
      </c>
      <c r="B133" s="26"/>
      <c r="C133" s="27"/>
      <c r="D133" s="48" t="s">
        <v>86</v>
      </c>
      <c r="E133" s="191">
        <v>7150</v>
      </c>
      <c r="F133" s="191">
        <v>7148.84</v>
      </c>
      <c r="G133" s="192"/>
      <c r="H133" s="192">
        <v>5214.1899999999996</v>
      </c>
    </row>
    <row r="134" spans="1:8">
      <c r="A134" s="113"/>
      <c r="B134" s="113"/>
      <c r="C134" s="114"/>
      <c r="D134" s="50" t="s">
        <v>142</v>
      </c>
      <c r="E134" s="190">
        <f t="shared" ref="E134:G134" si="18">SUM(E73,E122)</f>
        <v>686312</v>
      </c>
      <c r="F134" s="190">
        <f t="shared" si="18"/>
        <v>648680.27599999984</v>
      </c>
      <c r="G134" s="190">
        <f t="shared" si="18"/>
        <v>651926</v>
      </c>
      <c r="H134" s="190">
        <f>SUM(H73,H122)</f>
        <v>929677.62</v>
      </c>
    </row>
    <row r="135" spans="1:8" ht="13.9" customHeight="1">
      <c r="A135" s="247" t="s">
        <v>105</v>
      </c>
      <c r="B135" s="247"/>
      <c r="C135" s="247"/>
      <c r="D135" s="109" t="s">
        <v>148</v>
      </c>
      <c r="E135" s="189"/>
      <c r="F135" s="189"/>
      <c r="G135" s="189"/>
      <c r="H135" s="189"/>
    </row>
    <row r="136" spans="1:8" ht="13.9" customHeight="1">
      <c r="A136" s="247" t="s">
        <v>145</v>
      </c>
      <c r="B136" s="247"/>
      <c r="C136" s="247"/>
      <c r="D136" s="109" t="s">
        <v>218</v>
      </c>
      <c r="E136" s="189"/>
      <c r="F136" s="189"/>
      <c r="G136" s="189"/>
      <c r="H136" s="189"/>
    </row>
    <row r="137" spans="1:8" ht="13.9" customHeight="1">
      <c r="A137" s="248" t="s">
        <v>149</v>
      </c>
      <c r="B137" s="248"/>
      <c r="C137" s="248"/>
      <c r="D137" s="111" t="s">
        <v>32</v>
      </c>
      <c r="E137" s="189"/>
      <c r="F137" s="189"/>
      <c r="G137" s="189"/>
      <c r="H137" s="189"/>
    </row>
    <row r="138" spans="1:8">
      <c r="A138" s="25">
        <v>3</v>
      </c>
      <c r="B138" s="26"/>
      <c r="C138" s="27"/>
      <c r="D138" s="28" t="s">
        <v>40</v>
      </c>
      <c r="E138" s="190">
        <f>SUM(E150,E179,E139,E185)</f>
        <v>1743.4099999999999</v>
      </c>
      <c r="F138" s="190">
        <f t="shared" ref="F138" si="19">SUM(F150,F179)</f>
        <v>1415.6100000000001</v>
      </c>
      <c r="G138" s="190">
        <f>SUM(G150,G179)</f>
        <v>2700</v>
      </c>
      <c r="H138" s="190">
        <f>SUM(H150,H179)</f>
        <v>562.06999999999994</v>
      </c>
    </row>
    <row r="139" spans="1:8">
      <c r="A139" s="25">
        <v>31</v>
      </c>
      <c r="B139" s="26"/>
      <c r="C139" s="27"/>
      <c r="D139" s="28" t="s">
        <v>41</v>
      </c>
      <c r="E139" s="191">
        <v>80</v>
      </c>
      <c r="F139" s="191"/>
      <c r="G139" s="192"/>
      <c r="H139" s="192"/>
    </row>
    <row r="140" spans="1:8">
      <c r="A140" s="29">
        <v>311</v>
      </c>
      <c r="B140" s="26"/>
      <c r="C140" s="27"/>
      <c r="D140" s="30" t="s">
        <v>108</v>
      </c>
      <c r="E140" s="191"/>
      <c r="F140" s="191"/>
      <c r="G140" s="192"/>
      <c r="H140" s="192"/>
    </row>
    <row r="141" spans="1:8">
      <c r="A141" s="31">
        <v>3111</v>
      </c>
      <c r="B141" s="26"/>
      <c r="C141" s="27"/>
      <c r="D141" s="32" t="s">
        <v>42</v>
      </c>
      <c r="E141" s="191"/>
      <c r="F141" s="191"/>
      <c r="G141" s="192"/>
      <c r="H141" s="192"/>
    </row>
    <row r="142" spans="1:8">
      <c r="A142" s="31">
        <v>3112</v>
      </c>
      <c r="B142" s="26"/>
      <c r="C142" s="27"/>
      <c r="D142" s="32" t="s">
        <v>109</v>
      </c>
      <c r="E142" s="191"/>
      <c r="F142" s="191"/>
      <c r="G142" s="192"/>
      <c r="H142" s="192"/>
    </row>
    <row r="143" spans="1:8">
      <c r="A143" s="31">
        <v>3113</v>
      </c>
      <c r="B143" s="26"/>
      <c r="C143" s="27"/>
      <c r="D143" s="32" t="s">
        <v>43</v>
      </c>
      <c r="E143" s="191"/>
      <c r="F143" s="191"/>
      <c r="G143" s="192"/>
      <c r="H143" s="192"/>
    </row>
    <row r="144" spans="1:8">
      <c r="A144" s="31">
        <v>3114</v>
      </c>
      <c r="B144" s="26"/>
      <c r="C144" s="27"/>
      <c r="D144" s="32" t="s">
        <v>44</v>
      </c>
      <c r="E144" s="191"/>
      <c r="F144" s="191"/>
      <c r="G144" s="192"/>
      <c r="H144" s="192"/>
    </row>
    <row r="145" spans="1:8">
      <c r="A145" s="29">
        <v>312</v>
      </c>
      <c r="B145" s="26"/>
      <c r="C145" s="27"/>
      <c r="D145" s="30" t="s">
        <v>45</v>
      </c>
      <c r="E145" s="199">
        <v>80</v>
      </c>
      <c r="F145" s="191"/>
      <c r="G145" s="192"/>
      <c r="H145" s="192"/>
    </row>
    <row r="146" spans="1:8">
      <c r="A146" s="31">
        <v>3121</v>
      </c>
      <c r="B146" s="26"/>
      <c r="C146" s="27"/>
      <c r="D146" s="32" t="s">
        <v>45</v>
      </c>
      <c r="E146" s="191">
        <v>80</v>
      </c>
      <c r="F146" s="191"/>
      <c r="G146" s="192"/>
      <c r="H146" s="192"/>
    </row>
    <row r="147" spans="1:8">
      <c r="A147" s="29">
        <v>313</v>
      </c>
      <c r="B147" s="26"/>
      <c r="C147" s="27"/>
      <c r="D147" s="32" t="s">
        <v>110</v>
      </c>
      <c r="E147" s="191"/>
      <c r="F147" s="191"/>
      <c r="G147" s="192"/>
      <c r="H147" s="192"/>
    </row>
    <row r="148" spans="1:8" ht="26.25">
      <c r="A148" s="31">
        <v>3131</v>
      </c>
      <c r="B148" s="26"/>
      <c r="C148" s="27"/>
      <c r="D148" s="32" t="s">
        <v>111</v>
      </c>
      <c r="E148" s="191"/>
      <c r="F148" s="191"/>
      <c r="G148" s="192"/>
      <c r="H148" s="192"/>
    </row>
    <row r="149" spans="1:8" ht="26.25">
      <c r="A149" s="31">
        <v>3132</v>
      </c>
      <c r="B149" s="26"/>
      <c r="C149" s="27"/>
      <c r="D149" s="32" t="s">
        <v>112</v>
      </c>
      <c r="E149" s="191"/>
      <c r="F149" s="191"/>
      <c r="G149" s="192"/>
      <c r="H149" s="192"/>
    </row>
    <row r="150" spans="1:8">
      <c r="A150" s="25">
        <v>32</v>
      </c>
      <c r="B150" s="26"/>
      <c r="C150" s="27"/>
      <c r="D150" s="28" t="s">
        <v>113</v>
      </c>
      <c r="E150" s="190">
        <f t="shared" ref="E150:G150" si="20">SUM(E151,E156,E164,E174,E180)</f>
        <v>1652.1399999999999</v>
      </c>
      <c r="F150" s="190">
        <f t="shared" si="20"/>
        <v>1415.6100000000001</v>
      </c>
      <c r="G150" s="190">
        <f t="shared" si="20"/>
        <v>2700</v>
      </c>
      <c r="H150" s="190">
        <f>SUM(H151,H156,H164,H174,H180)</f>
        <v>562.06999999999994</v>
      </c>
    </row>
    <row r="151" spans="1:8">
      <c r="A151" s="29">
        <v>321</v>
      </c>
      <c r="B151" s="26"/>
      <c r="C151" s="27"/>
      <c r="D151" s="30" t="s">
        <v>114</v>
      </c>
      <c r="E151" s="191">
        <v>84.3</v>
      </c>
      <c r="F151" s="191">
        <v>399.27</v>
      </c>
      <c r="G151" s="196">
        <v>200</v>
      </c>
      <c r="H151" s="192">
        <f>SUM(H152:H155)</f>
        <v>0</v>
      </c>
    </row>
    <row r="152" spans="1:8">
      <c r="A152" s="31">
        <v>3211</v>
      </c>
      <c r="B152" s="26"/>
      <c r="C152" s="27"/>
      <c r="D152" s="32" t="s">
        <v>50</v>
      </c>
      <c r="E152" s="191">
        <v>84.3</v>
      </c>
      <c r="F152" s="191">
        <v>399.27</v>
      </c>
      <c r="G152" s="192">
        <v>200</v>
      </c>
      <c r="H152" s="193"/>
    </row>
    <row r="153" spans="1:8" ht="26.25">
      <c r="A153" s="31">
        <v>3212</v>
      </c>
      <c r="B153" s="26"/>
      <c r="C153" s="27"/>
      <c r="D153" s="32" t="s">
        <v>115</v>
      </c>
      <c r="E153" s="191"/>
      <c r="F153" s="191"/>
      <c r="G153" s="192"/>
      <c r="H153" s="192"/>
    </row>
    <row r="154" spans="1:8">
      <c r="A154" s="31">
        <v>3213</v>
      </c>
      <c r="B154" s="26"/>
      <c r="C154" s="27"/>
      <c r="D154" s="32" t="s">
        <v>116</v>
      </c>
      <c r="E154" s="191"/>
      <c r="F154" s="191"/>
      <c r="G154" s="192"/>
      <c r="H154" s="192"/>
    </row>
    <row r="155" spans="1:8" ht="26.25">
      <c r="A155" s="31">
        <v>3214</v>
      </c>
      <c r="B155" s="26"/>
      <c r="C155" s="27"/>
      <c r="D155" s="32" t="s">
        <v>117</v>
      </c>
      <c r="E155" s="191"/>
      <c r="F155" s="191"/>
      <c r="G155" s="192"/>
      <c r="H155" s="192"/>
    </row>
    <row r="156" spans="1:8">
      <c r="A156" s="33">
        <v>322</v>
      </c>
      <c r="B156" s="34"/>
      <c r="C156" s="35"/>
      <c r="D156" s="36" t="s">
        <v>53</v>
      </c>
      <c r="E156" s="194">
        <f t="shared" ref="E156:G156" si="21">SUM(E157:E163)</f>
        <v>1002.75</v>
      </c>
      <c r="F156" s="194">
        <f t="shared" si="21"/>
        <v>347.21</v>
      </c>
      <c r="G156" s="194">
        <f t="shared" si="21"/>
        <v>2000</v>
      </c>
      <c r="H156" s="194">
        <f>SUM(H157:H163)</f>
        <v>245.64999999999998</v>
      </c>
    </row>
    <row r="157" spans="1:8" ht="26.25">
      <c r="A157" s="31">
        <v>3221</v>
      </c>
      <c r="B157" s="26"/>
      <c r="C157" s="27"/>
      <c r="D157" s="32" t="s">
        <v>118</v>
      </c>
      <c r="E157" s="191">
        <v>321</v>
      </c>
      <c r="F157" s="191">
        <v>57.69</v>
      </c>
      <c r="G157" s="192">
        <v>800</v>
      </c>
      <c r="H157" s="192">
        <v>157.13999999999999</v>
      </c>
    </row>
    <row r="158" spans="1:8">
      <c r="A158" s="31">
        <v>3222</v>
      </c>
      <c r="B158" s="26"/>
      <c r="C158" s="27"/>
      <c r="D158" s="32" t="s">
        <v>55</v>
      </c>
      <c r="E158" s="191">
        <v>44.84</v>
      </c>
      <c r="F158" s="191">
        <v>289.52</v>
      </c>
      <c r="G158" s="192">
        <v>200</v>
      </c>
      <c r="H158" s="193">
        <v>88.51</v>
      </c>
    </row>
    <row r="159" spans="1:8">
      <c r="A159" s="31">
        <v>3223</v>
      </c>
      <c r="B159" s="26"/>
      <c r="C159" s="27"/>
      <c r="D159" s="32" t="s">
        <v>56</v>
      </c>
      <c r="E159" s="191"/>
      <c r="F159" s="191"/>
      <c r="G159" s="192"/>
      <c r="H159" s="192"/>
    </row>
    <row r="160" spans="1:8" ht="26.25">
      <c r="A160" s="37">
        <v>3224</v>
      </c>
      <c r="B160" s="38"/>
      <c r="C160" s="39"/>
      <c r="D160" s="40" t="s">
        <v>119</v>
      </c>
      <c r="E160" s="195">
        <v>636.91</v>
      </c>
      <c r="F160" s="200">
        <v>0</v>
      </c>
      <c r="G160" s="196">
        <v>500</v>
      </c>
      <c r="H160" s="196"/>
    </row>
    <row r="161" spans="1:8">
      <c r="A161" s="41">
        <v>3225</v>
      </c>
      <c r="B161" s="34"/>
      <c r="C161" s="35"/>
      <c r="D161" s="42" t="s">
        <v>57</v>
      </c>
      <c r="E161" s="197"/>
      <c r="F161" s="197">
        <v>0</v>
      </c>
      <c r="G161" s="198">
        <v>500</v>
      </c>
      <c r="H161" s="198"/>
    </row>
    <row r="162" spans="1:8" ht="26.25">
      <c r="A162" s="31">
        <v>3226</v>
      </c>
      <c r="B162" s="26"/>
      <c r="C162" s="27"/>
      <c r="D162" s="32" t="s">
        <v>120</v>
      </c>
      <c r="E162" s="191"/>
      <c r="F162" s="191"/>
      <c r="G162" s="192"/>
      <c r="H162" s="192"/>
    </row>
    <row r="163" spans="1:8" ht="26.25">
      <c r="A163" s="37">
        <v>3227</v>
      </c>
      <c r="B163" s="38"/>
      <c r="C163" s="39"/>
      <c r="D163" s="40" t="s">
        <v>121</v>
      </c>
      <c r="E163" s="200"/>
      <c r="F163" s="200"/>
      <c r="G163" s="196"/>
      <c r="H163" s="201"/>
    </row>
    <row r="164" spans="1:8">
      <c r="A164" s="43">
        <v>323</v>
      </c>
      <c r="B164" s="34"/>
      <c r="C164" s="35"/>
      <c r="D164" s="44" t="s">
        <v>59</v>
      </c>
      <c r="E164" s="194">
        <f t="shared" ref="E164:G164" si="22">SUM(E165:E173)</f>
        <v>395</v>
      </c>
      <c r="F164" s="194">
        <f t="shared" si="22"/>
        <v>265.45</v>
      </c>
      <c r="G164" s="194">
        <f t="shared" si="22"/>
        <v>0</v>
      </c>
      <c r="H164" s="194">
        <f>SUM(H165:H173)</f>
        <v>242</v>
      </c>
    </row>
    <row r="165" spans="1:8">
      <c r="A165" s="31">
        <v>3231</v>
      </c>
      <c r="B165" s="26"/>
      <c r="C165" s="27"/>
      <c r="D165" s="32" t="s">
        <v>122</v>
      </c>
      <c r="E165" s="191"/>
      <c r="F165" s="191"/>
      <c r="G165" s="192"/>
      <c r="H165" s="192"/>
    </row>
    <row r="166" spans="1:8" ht="26.25">
      <c r="A166" s="31">
        <v>3232</v>
      </c>
      <c r="B166" s="26"/>
      <c r="C166" s="27"/>
      <c r="D166" s="32" t="s">
        <v>123</v>
      </c>
      <c r="E166" s="191"/>
      <c r="F166" s="191">
        <v>0</v>
      </c>
      <c r="G166" s="192"/>
      <c r="H166" s="192">
        <v>242</v>
      </c>
    </row>
    <row r="167" spans="1:8">
      <c r="A167" s="31">
        <v>3233</v>
      </c>
      <c r="B167" s="26"/>
      <c r="C167" s="27"/>
      <c r="D167" s="32" t="s">
        <v>124</v>
      </c>
      <c r="E167" s="191"/>
      <c r="F167" s="191"/>
      <c r="G167" s="192"/>
      <c r="H167" s="192"/>
    </row>
    <row r="168" spans="1:8">
      <c r="A168" s="31">
        <v>3234</v>
      </c>
      <c r="B168" s="26"/>
      <c r="C168" s="27"/>
      <c r="D168" s="32" t="s">
        <v>63</v>
      </c>
      <c r="E168" s="191"/>
      <c r="F168" s="191"/>
      <c r="G168" s="192"/>
      <c r="H168" s="192"/>
    </row>
    <row r="169" spans="1:8">
      <c r="A169" s="31">
        <v>3235</v>
      </c>
      <c r="B169" s="26"/>
      <c r="C169" s="27"/>
      <c r="D169" s="45" t="s">
        <v>125</v>
      </c>
      <c r="E169" s="191"/>
      <c r="F169" s="191"/>
      <c r="G169" s="192"/>
      <c r="H169" s="192"/>
    </row>
    <row r="170" spans="1:8">
      <c r="A170" s="31">
        <v>3236</v>
      </c>
      <c r="B170" s="26"/>
      <c r="C170" s="27"/>
      <c r="D170" s="32" t="s">
        <v>126</v>
      </c>
      <c r="E170" s="191"/>
      <c r="F170" s="191">
        <v>265.45</v>
      </c>
      <c r="G170" s="192"/>
      <c r="H170" s="192"/>
    </row>
    <row r="171" spans="1:8">
      <c r="A171" s="31">
        <v>3237</v>
      </c>
      <c r="B171" s="26"/>
      <c r="C171" s="27"/>
      <c r="D171" s="32" t="s">
        <v>127</v>
      </c>
      <c r="E171" s="191"/>
      <c r="F171" s="191"/>
      <c r="G171" s="192"/>
      <c r="H171" s="192"/>
    </row>
    <row r="172" spans="1:8">
      <c r="A172" s="31">
        <v>3238</v>
      </c>
      <c r="B172" s="26"/>
      <c r="C172" s="27"/>
      <c r="D172" s="32" t="s">
        <v>66</v>
      </c>
      <c r="E172" s="191"/>
      <c r="F172" s="191"/>
      <c r="G172" s="192"/>
      <c r="H172" s="192"/>
    </row>
    <row r="173" spans="1:8">
      <c r="A173" s="31">
        <v>3239</v>
      </c>
      <c r="B173" s="26"/>
      <c r="C173" s="27"/>
      <c r="D173" s="32" t="s">
        <v>67</v>
      </c>
      <c r="E173" s="191">
        <v>395</v>
      </c>
      <c r="F173" s="191"/>
      <c r="G173" s="192"/>
      <c r="H173" s="193"/>
    </row>
    <row r="174" spans="1:8">
      <c r="A174" s="25">
        <v>329</v>
      </c>
      <c r="B174" s="26"/>
      <c r="C174" s="27"/>
      <c r="D174" s="28" t="s">
        <v>150</v>
      </c>
      <c r="E174" s="190">
        <f>SUM(E175:E178)</f>
        <v>170.09</v>
      </c>
      <c r="F174" s="190">
        <f>SUM(F175:F178)</f>
        <v>403.68</v>
      </c>
      <c r="G174" s="190">
        <f>SUM(G175:G178)</f>
        <v>500</v>
      </c>
      <c r="H174" s="190">
        <f>SUM(H175:H178)</f>
        <v>74.42</v>
      </c>
    </row>
    <row r="175" spans="1:8">
      <c r="A175" s="31">
        <v>3293</v>
      </c>
      <c r="B175" s="26"/>
      <c r="C175" s="27"/>
      <c r="D175" s="32" t="s">
        <v>151</v>
      </c>
      <c r="E175" s="191">
        <v>7</v>
      </c>
      <c r="F175" s="191">
        <v>67.2</v>
      </c>
      <c r="G175" s="192">
        <v>200</v>
      </c>
      <c r="H175" s="192">
        <v>21.33</v>
      </c>
    </row>
    <row r="176" spans="1:8">
      <c r="A176" s="31">
        <v>3294</v>
      </c>
      <c r="B176" s="26"/>
      <c r="C176" s="27"/>
      <c r="D176" s="32" t="s">
        <v>152</v>
      </c>
      <c r="E176" s="191">
        <v>163.09</v>
      </c>
      <c r="F176" s="191">
        <v>163.09</v>
      </c>
      <c r="G176" s="192">
        <v>100</v>
      </c>
      <c r="H176" s="192">
        <v>53.09</v>
      </c>
    </row>
    <row r="177" spans="1:8">
      <c r="A177" s="31">
        <v>3295</v>
      </c>
      <c r="B177" s="26"/>
      <c r="C177" s="27"/>
      <c r="D177" s="32" t="s">
        <v>129</v>
      </c>
      <c r="E177" s="191"/>
      <c r="F177" s="191">
        <v>173.39</v>
      </c>
      <c r="G177" s="192">
        <v>150</v>
      </c>
      <c r="H177" s="192"/>
    </row>
    <row r="178" spans="1:8">
      <c r="A178" s="31">
        <v>3299</v>
      </c>
      <c r="B178" s="26"/>
      <c r="C178" s="27"/>
      <c r="D178" s="32" t="s">
        <v>150</v>
      </c>
      <c r="E178" s="191"/>
      <c r="F178" s="191">
        <v>0</v>
      </c>
      <c r="G178" s="192">
        <v>50</v>
      </c>
      <c r="H178" s="192"/>
    </row>
    <row r="179" spans="1:8">
      <c r="A179" s="25">
        <v>34</v>
      </c>
      <c r="B179" s="26"/>
      <c r="C179" s="27"/>
      <c r="D179" s="28" t="s">
        <v>131</v>
      </c>
      <c r="E179" s="191"/>
      <c r="F179" s="191">
        <v>0</v>
      </c>
      <c r="G179" s="190"/>
      <c r="H179" s="190"/>
    </row>
    <row r="180" spans="1:8">
      <c r="A180" s="29">
        <v>343</v>
      </c>
      <c r="B180" s="26"/>
      <c r="C180" s="27"/>
      <c r="D180" s="30" t="s">
        <v>75</v>
      </c>
      <c r="E180" s="191"/>
      <c r="F180" s="191"/>
      <c r="G180" s="190"/>
      <c r="H180" s="192"/>
    </row>
    <row r="181" spans="1:8" ht="26.25">
      <c r="A181" s="31">
        <v>3431</v>
      </c>
      <c r="B181" s="26"/>
      <c r="C181" s="27"/>
      <c r="D181" s="32" t="s">
        <v>76</v>
      </c>
      <c r="E181" s="191"/>
      <c r="F181" s="191">
        <v>0</v>
      </c>
      <c r="G181" s="192">
        <v>39.816842524387802</v>
      </c>
      <c r="H181" s="192"/>
    </row>
    <row r="182" spans="1:8" ht="26.25">
      <c r="A182" s="31">
        <v>3432</v>
      </c>
      <c r="B182" s="26"/>
      <c r="C182" s="27"/>
      <c r="D182" s="32" t="s">
        <v>132</v>
      </c>
      <c r="E182" s="191"/>
      <c r="F182" s="191"/>
      <c r="G182" s="192"/>
      <c r="H182" s="192"/>
    </row>
    <row r="183" spans="1:8">
      <c r="A183" s="31">
        <v>3433</v>
      </c>
      <c r="B183" s="26"/>
      <c r="C183" s="27"/>
      <c r="D183" s="32" t="s">
        <v>133</v>
      </c>
      <c r="E183" s="191"/>
      <c r="F183" s="191"/>
      <c r="G183" s="192"/>
      <c r="H183" s="192"/>
    </row>
    <row r="184" spans="1:8" ht="26.25">
      <c r="A184" s="31">
        <v>3434</v>
      </c>
      <c r="B184" s="26"/>
      <c r="C184" s="27"/>
      <c r="D184" s="32" t="s">
        <v>134</v>
      </c>
      <c r="E184" s="191"/>
      <c r="F184" s="191"/>
      <c r="G184" s="192"/>
      <c r="H184" s="192"/>
    </row>
    <row r="185" spans="1:8" ht="39">
      <c r="A185" s="120">
        <v>37</v>
      </c>
      <c r="B185" s="113"/>
      <c r="C185" s="116"/>
      <c r="D185" s="50" t="s">
        <v>233</v>
      </c>
      <c r="E185" s="199">
        <v>11.27</v>
      </c>
      <c r="F185" s="191"/>
      <c r="G185" s="192"/>
      <c r="H185" s="192"/>
    </row>
    <row r="186" spans="1:8" ht="26.25">
      <c r="A186" s="25">
        <v>4</v>
      </c>
      <c r="B186" s="26"/>
      <c r="C186" s="27"/>
      <c r="D186" s="28" t="s">
        <v>80</v>
      </c>
      <c r="E186" s="190">
        <f>SUM(E187)</f>
        <v>289</v>
      </c>
      <c r="F186" s="190">
        <f t="shared" ref="F186" si="23">SUM(F187,F192,F195)</f>
        <v>429.48</v>
      </c>
      <c r="G186" s="190">
        <f>SUM(G187,G192)</f>
        <v>800</v>
      </c>
      <c r="H186" s="190">
        <f>SUM(H187,H192,H195)</f>
        <v>1210.27</v>
      </c>
    </row>
    <row r="187" spans="1:8" ht="39">
      <c r="A187" s="25">
        <v>42</v>
      </c>
      <c r="B187" s="26"/>
      <c r="C187" s="27"/>
      <c r="D187" s="28" t="s">
        <v>81</v>
      </c>
      <c r="E187" s="199">
        <v>289</v>
      </c>
      <c r="F187" s="199">
        <v>248.23</v>
      </c>
      <c r="G187" s="190">
        <f>SUM(G188,G193)</f>
        <v>800</v>
      </c>
      <c r="H187" s="190">
        <f>SUM(H188,H193)</f>
        <v>1210.27</v>
      </c>
    </row>
    <row r="188" spans="1:8">
      <c r="A188" s="29">
        <v>421</v>
      </c>
      <c r="B188" s="26"/>
      <c r="C188" s="27"/>
      <c r="D188" s="30" t="s">
        <v>135</v>
      </c>
      <c r="E188" s="191"/>
      <c r="F188" s="191"/>
      <c r="G188" s="192"/>
      <c r="H188" s="192"/>
    </row>
    <row r="189" spans="1:8">
      <c r="A189" s="31">
        <v>4211</v>
      </c>
      <c r="B189" s="26"/>
      <c r="C189" s="27"/>
      <c r="D189" s="32" t="s">
        <v>136</v>
      </c>
      <c r="E189" s="191"/>
      <c r="F189" s="191"/>
      <c r="G189" s="192"/>
      <c r="H189" s="192"/>
    </row>
    <row r="190" spans="1:8">
      <c r="A190" s="31">
        <v>4212</v>
      </c>
      <c r="B190" s="26"/>
      <c r="C190" s="27"/>
      <c r="D190" s="32" t="s">
        <v>137</v>
      </c>
      <c r="E190" s="191"/>
      <c r="F190" s="191"/>
      <c r="G190" s="192"/>
      <c r="H190" s="192"/>
    </row>
    <row r="191" spans="1:8" ht="26.25">
      <c r="A191" s="31">
        <v>4213</v>
      </c>
      <c r="B191" s="26"/>
      <c r="C191" s="27"/>
      <c r="D191" s="32" t="s">
        <v>138</v>
      </c>
      <c r="E191" s="191"/>
      <c r="F191" s="191"/>
      <c r="G191" s="192"/>
      <c r="H191" s="192"/>
    </row>
    <row r="192" spans="1:8">
      <c r="A192" s="31">
        <v>4214</v>
      </c>
      <c r="B192" s="26"/>
      <c r="C192" s="27"/>
      <c r="D192" s="32" t="s">
        <v>139</v>
      </c>
      <c r="E192" s="191"/>
      <c r="F192" s="191"/>
      <c r="G192" s="192"/>
      <c r="H192" s="192"/>
    </row>
    <row r="193" spans="1:8">
      <c r="A193" s="25">
        <v>422</v>
      </c>
      <c r="B193" s="26"/>
      <c r="C193" s="27"/>
      <c r="D193" s="28" t="s">
        <v>140</v>
      </c>
      <c r="E193" s="190">
        <f t="shared" ref="E193:F193" si="24">SUM(E194:E195)</f>
        <v>288.88</v>
      </c>
      <c r="F193" s="190">
        <f t="shared" si="24"/>
        <v>181.25</v>
      </c>
      <c r="G193" s="190">
        <f>SUM(G194:G195)</f>
        <v>800</v>
      </c>
      <c r="H193" s="190">
        <f>SUM(H194:H195)</f>
        <v>1210.27</v>
      </c>
    </row>
    <row r="194" spans="1:8">
      <c r="A194" s="46">
        <v>4221</v>
      </c>
      <c r="B194" s="26"/>
      <c r="C194" s="27"/>
      <c r="D194" s="32" t="s">
        <v>83</v>
      </c>
      <c r="E194" s="191">
        <v>181</v>
      </c>
      <c r="F194" s="191">
        <v>0</v>
      </c>
      <c r="G194" s="192">
        <v>400</v>
      </c>
      <c r="H194" s="192">
        <v>1210.27</v>
      </c>
    </row>
    <row r="195" spans="1:8">
      <c r="A195" s="31">
        <v>4226</v>
      </c>
      <c r="B195" s="26"/>
      <c r="C195" s="27"/>
      <c r="D195" s="32" t="s">
        <v>84</v>
      </c>
      <c r="E195" s="191">
        <v>107.88</v>
      </c>
      <c r="F195" s="191">
        <v>181.25</v>
      </c>
      <c r="G195" s="192">
        <v>400</v>
      </c>
      <c r="H195" s="192"/>
    </row>
    <row r="196" spans="1:8" ht="26.25">
      <c r="A196" s="25">
        <v>424</v>
      </c>
      <c r="B196" s="26"/>
      <c r="C196" s="27"/>
      <c r="D196" s="28" t="s">
        <v>141</v>
      </c>
      <c r="E196" s="191"/>
      <c r="F196" s="190">
        <f t="shared" ref="F196:G196" si="25">SUM(F197)</f>
        <v>66.98</v>
      </c>
      <c r="G196" s="190">
        <f t="shared" si="25"/>
        <v>0</v>
      </c>
      <c r="H196" s="190">
        <f>SUM(H197)</f>
        <v>0</v>
      </c>
    </row>
    <row r="197" spans="1:8">
      <c r="A197" s="47">
        <v>4241</v>
      </c>
      <c r="B197" s="26"/>
      <c r="C197" s="27"/>
      <c r="D197" s="48" t="s">
        <v>86</v>
      </c>
      <c r="E197" s="191"/>
      <c r="F197" s="191">
        <v>66.98</v>
      </c>
      <c r="G197" s="192"/>
      <c r="H197" s="192"/>
    </row>
    <row r="198" spans="1:8">
      <c r="A198" s="113"/>
      <c r="B198" s="113"/>
      <c r="C198" s="114"/>
      <c r="D198" s="50" t="s">
        <v>142</v>
      </c>
      <c r="E198" s="190">
        <v>2043</v>
      </c>
      <c r="F198" s="190">
        <f t="shared" ref="F198:G198" si="26">SUM(F186,F138)</f>
        <v>1845.0900000000001</v>
      </c>
      <c r="G198" s="190">
        <f t="shared" si="26"/>
        <v>3500</v>
      </c>
      <c r="H198" s="190">
        <f>SUM(H186,H138)</f>
        <v>1772.34</v>
      </c>
    </row>
    <row r="199" spans="1:8" ht="13.9" customHeight="1">
      <c r="A199" s="247" t="s">
        <v>105</v>
      </c>
      <c r="B199" s="247"/>
      <c r="C199" s="247"/>
      <c r="D199" s="109" t="s">
        <v>148</v>
      </c>
      <c r="E199" s="189"/>
      <c r="F199" s="189"/>
      <c r="G199" s="189"/>
      <c r="H199" s="189"/>
    </row>
    <row r="200" spans="1:8" ht="13.9" customHeight="1">
      <c r="A200" s="247" t="s">
        <v>145</v>
      </c>
      <c r="B200" s="247"/>
      <c r="C200" s="247"/>
      <c r="D200" s="109" t="s">
        <v>218</v>
      </c>
      <c r="E200" s="189"/>
      <c r="F200" s="189"/>
      <c r="G200" s="189"/>
      <c r="H200" s="189"/>
    </row>
    <row r="201" spans="1:8" ht="13.9" customHeight="1">
      <c r="A201" s="248" t="s">
        <v>153</v>
      </c>
      <c r="B201" s="248"/>
      <c r="C201" s="248"/>
      <c r="D201" s="111" t="s">
        <v>154</v>
      </c>
      <c r="E201" s="189"/>
      <c r="F201" s="189"/>
      <c r="G201" s="189"/>
      <c r="H201" s="189"/>
    </row>
    <row r="202" spans="1:8">
      <c r="A202" s="25">
        <v>3</v>
      </c>
      <c r="B202" s="26"/>
      <c r="C202" s="27"/>
      <c r="D202" s="28" t="s">
        <v>40</v>
      </c>
      <c r="E202" s="199">
        <v>0</v>
      </c>
      <c r="F202" s="199">
        <v>0</v>
      </c>
      <c r="G202" s="190"/>
      <c r="H202" s="190"/>
    </row>
    <row r="203" spans="1:8">
      <c r="A203" s="25">
        <v>31</v>
      </c>
      <c r="B203" s="26"/>
      <c r="C203" s="27"/>
      <c r="D203" s="28" t="s">
        <v>41</v>
      </c>
      <c r="E203" s="190">
        <f t="shared" ref="E203:G203" si="27">SUM(E204,E214,E243)</f>
        <v>11805.09</v>
      </c>
      <c r="F203" s="190">
        <f t="shared" si="27"/>
        <v>11132.34</v>
      </c>
      <c r="G203" s="190">
        <f t="shared" si="27"/>
        <v>10103</v>
      </c>
      <c r="H203" s="190">
        <f>SUM(H204,H214,H243)</f>
        <v>19191.78</v>
      </c>
    </row>
    <row r="204" spans="1:8">
      <c r="A204" s="29">
        <v>311</v>
      </c>
      <c r="B204" s="26"/>
      <c r="C204" s="27"/>
      <c r="D204" s="30" t="s">
        <v>108</v>
      </c>
      <c r="E204" s="191"/>
      <c r="F204" s="191"/>
      <c r="G204" s="192"/>
      <c r="H204" s="192"/>
    </row>
    <row r="205" spans="1:8">
      <c r="A205" s="31">
        <v>3111</v>
      </c>
      <c r="B205" s="26"/>
      <c r="C205" s="27"/>
      <c r="D205" s="32" t="s">
        <v>42</v>
      </c>
      <c r="E205" s="191"/>
      <c r="F205" s="191"/>
      <c r="G205" s="192"/>
      <c r="H205" s="192"/>
    </row>
    <row r="206" spans="1:8">
      <c r="A206" s="31">
        <v>3112</v>
      </c>
      <c r="B206" s="26"/>
      <c r="C206" s="27"/>
      <c r="D206" s="32" t="s">
        <v>109</v>
      </c>
      <c r="E206" s="191"/>
      <c r="F206" s="191"/>
      <c r="G206" s="192"/>
      <c r="H206" s="192"/>
    </row>
    <row r="207" spans="1:8">
      <c r="A207" s="31">
        <v>3113</v>
      </c>
      <c r="B207" s="26"/>
      <c r="C207" s="27"/>
      <c r="D207" s="32" t="s">
        <v>43</v>
      </c>
      <c r="E207" s="191"/>
      <c r="F207" s="191"/>
      <c r="G207" s="192"/>
      <c r="H207" s="192"/>
    </row>
    <row r="208" spans="1:8">
      <c r="A208" s="31">
        <v>3114</v>
      </c>
      <c r="B208" s="26"/>
      <c r="C208" s="27"/>
      <c r="D208" s="32" t="s">
        <v>44</v>
      </c>
      <c r="E208" s="191"/>
      <c r="F208" s="191"/>
      <c r="G208" s="192"/>
      <c r="H208" s="192"/>
    </row>
    <row r="209" spans="1:8">
      <c r="A209" s="29">
        <v>312</v>
      </c>
      <c r="B209" s="26"/>
      <c r="C209" s="27"/>
      <c r="D209" s="30" t="s">
        <v>45</v>
      </c>
      <c r="E209" s="191"/>
      <c r="F209" s="191"/>
      <c r="G209" s="192"/>
      <c r="H209" s="192"/>
    </row>
    <row r="210" spans="1:8">
      <c r="A210" s="31">
        <v>3121</v>
      </c>
      <c r="B210" s="26"/>
      <c r="C210" s="27"/>
      <c r="D210" s="32" t="s">
        <v>45</v>
      </c>
      <c r="E210" s="191"/>
      <c r="F210" s="191"/>
      <c r="G210" s="192"/>
      <c r="H210" s="192"/>
    </row>
    <row r="211" spans="1:8">
      <c r="A211" s="29">
        <v>313</v>
      </c>
      <c r="B211" s="26"/>
      <c r="C211" s="27"/>
      <c r="D211" s="32" t="s">
        <v>110</v>
      </c>
      <c r="E211" s="191"/>
      <c r="F211" s="191"/>
      <c r="G211" s="192"/>
      <c r="H211" s="192"/>
    </row>
    <row r="212" spans="1:8" ht="26.25">
      <c r="A212" s="31">
        <v>3131</v>
      </c>
      <c r="B212" s="26"/>
      <c r="C212" s="27"/>
      <c r="D212" s="32" t="s">
        <v>111</v>
      </c>
      <c r="E212" s="191"/>
      <c r="F212" s="191"/>
      <c r="G212" s="192"/>
      <c r="H212" s="192"/>
    </row>
    <row r="213" spans="1:8" ht="26.25">
      <c r="A213" s="31">
        <v>3132</v>
      </c>
      <c r="B213" s="26"/>
      <c r="C213" s="27"/>
      <c r="D213" s="32" t="s">
        <v>112</v>
      </c>
      <c r="E213" s="191"/>
      <c r="F213" s="191"/>
      <c r="G213" s="192"/>
      <c r="H213" s="192"/>
    </row>
    <row r="214" spans="1:8">
      <c r="A214" s="25">
        <v>32</v>
      </c>
      <c r="B214" s="26"/>
      <c r="C214" s="27"/>
      <c r="D214" s="28" t="s">
        <v>113</v>
      </c>
      <c r="E214" s="190">
        <f t="shared" ref="E214:G214" si="28">SUM(E215,E220,E228,E238,)</f>
        <v>11805.09</v>
      </c>
      <c r="F214" s="190">
        <f t="shared" si="28"/>
        <v>11132.34</v>
      </c>
      <c r="G214" s="190">
        <f t="shared" si="28"/>
        <v>10103</v>
      </c>
      <c r="H214" s="190">
        <f>SUM(H215,H220,H228,H238,)</f>
        <v>19191.78</v>
      </c>
    </row>
    <row r="215" spans="1:8">
      <c r="A215" s="29">
        <v>321</v>
      </c>
      <c r="B215" s="26"/>
      <c r="C215" s="27"/>
      <c r="D215" s="30" t="s">
        <v>114</v>
      </c>
      <c r="E215" s="192">
        <f t="shared" ref="E215:G215" si="29">SUM(E216:E219)</f>
        <v>73</v>
      </c>
      <c r="F215" s="192">
        <f t="shared" si="29"/>
        <v>73</v>
      </c>
      <c r="G215" s="192">
        <f t="shared" si="29"/>
        <v>0</v>
      </c>
      <c r="H215" s="192">
        <f>SUM(H216:H219)</f>
        <v>0</v>
      </c>
    </row>
    <row r="216" spans="1:8">
      <c r="A216" s="31">
        <v>3211</v>
      </c>
      <c r="B216" s="26"/>
      <c r="C216" s="27"/>
      <c r="D216" s="32" t="s">
        <v>50</v>
      </c>
      <c r="E216" s="191"/>
      <c r="F216" s="191"/>
      <c r="G216" s="192"/>
      <c r="H216" s="192"/>
    </row>
    <row r="217" spans="1:8" ht="26.25">
      <c r="A217" s="31">
        <v>3212</v>
      </c>
      <c r="B217" s="26"/>
      <c r="C217" s="27"/>
      <c r="D217" s="32" t="s">
        <v>115</v>
      </c>
      <c r="E217" s="191"/>
      <c r="F217" s="191"/>
      <c r="G217" s="192"/>
      <c r="H217" s="192"/>
    </row>
    <row r="218" spans="1:8">
      <c r="A218" s="31">
        <v>3213</v>
      </c>
      <c r="B218" s="26"/>
      <c r="C218" s="27"/>
      <c r="D218" s="32" t="s">
        <v>116</v>
      </c>
      <c r="E218" s="191">
        <v>73</v>
      </c>
      <c r="F218" s="191">
        <v>73</v>
      </c>
      <c r="G218" s="192"/>
      <c r="H218" s="192"/>
    </row>
    <row r="219" spans="1:8" ht="26.25">
      <c r="A219" s="31">
        <v>3214</v>
      </c>
      <c r="B219" s="26"/>
      <c r="C219" s="27"/>
      <c r="D219" s="32" t="s">
        <v>117</v>
      </c>
      <c r="E219" s="191"/>
      <c r="F219" s="191"/>
      <c r="G219" s="192"/>
      <c r="H219" s="192"/>
    </row>
    <row r="220" spans="1:8">
      <c r="A220" s="33">
        <v>322</v>
      </c>
      <c r="B220" s="34"/>
      <c r="C220" s="35"/>
      <c r="D220" s="36" t="s">
        <v>53</v>
      </c>
      <c r="E220" s="194">
        <f>SUM(E221:E227)</f>
        <v>1340.96</v>
      </c>
      <c r="F220" s="194">
        <f>SUM(F221:F227)</f>
        <v>656.03</v>
      </c>
      <c r="G220" s="194">
        <f>SUM(G221:G227)</f>
        <v>499</v>
      </c>
      <c r="H220" s="194">
        <f>SUM(H221:H227)</f>
        <v>2343.44</v>
      </c>
    </row>
    <row r="221" spans="1:8" ht="26.25">
      <c r="A221" s="31">
        <v>3221</v>
      </c>
      <c r="B221" s="26"/>
      <c r="C221" s="27"/>
      <c r="D221" s="32" t="s">
        <v>118</v>
      </c>
      <c r="E221" s="191">
        <v>807.17</v>
      </c>
      <c r="F221" s="191">
        <v>228.36</v>
      </c>
      <c r="G221" s="192"/>
      <c r="H221" s="192">
        <v>1923.44</v>
      </c>
    </row>
    <row r="222" spans="1:8">
      <c r="A222" s="31">
        <v>3222</v>
      </c>
      <c r="B222" s="26"/>
      <c r="C222" s="27"/>
      <c r="D222" s="32" t="s">
        <v>55</v>
      </c>
      <c r="E222" s="191">
        <v>493</v>
      </c>
      <c r="F222" s="191">
        <v>386.88</v>
      </c>
      <c r="G222" s="192">
        <v>499</v>
      </c>
      <c r="H222" s="192">
        <v>375.1</v>
      </c>
    </row>
    <row r="223" spans="1:8">
      <c r="A223" s="31">
        <v>3223</v>
      </c>
      <c r="B223" s="26"/>
      <c r="C223" s="27"/>
      <c r="D223" s="32" t="s">
        <v>56</v>
      </c>
      <c r="E223" s="191"/>
      <c r="F223" s="191"/>
      <c r="G223" s="192"/>
      <c r="H223" s="192"/>
    </row>
    <row r="224" spans="1:8" ht="26.25">
      <c r="A224" s="37">
        <v>3224</v>
      </c>
      <c r="B224" s="38"/>
      <c r="C224" s="39"/>
      <c r="D224" s="40" t="s">
        <v>119</v>
      </c>
      <c r="E224" s="200"/>
      <c r="F224" s="200"/>
      <c r="G224" s="196"/>
      <c r="H224" s="201"/>
    </row>
    <row r="225" spans="1:8">
      <c r="A225" s="41">
        <v>3225</v>
      </c>
      <c r="B225" s="34"/>
      <c r="C225" s="35"/>
      <c r="D225" s="42" t="s">
        <v>57</v>
      </c>
      <c r="E225" s="197">
        <v>40.79</v>
      </c>
      <c r="F225" s="197">
        <v>40.79</v>
      </c>
      <c r="G225" s="198"/>
      <c r="H225" s="198">
        <v>44.9</v>
      </c>
    </row>
    <row r="226" spans="1:8" ht="26.25">
      <c r="A226" s="31">
        <v>3226</v>
      </c>
      <c r="B226" s="26"/>
      <c r="C226" s="27"/>
      <c r="D226" s="32" t="s">
        <v>120</v>
      </c>
      <c r="E226" s="191"/>
      <c r="F226" s="191"/>
      <c r="G226" s="192"/>
      <c r="H226" s="192"/>
    </row>
    <row r="227" spans="1:8" ht="26.25">
      <c r="A227" s="37">
        <v>3227</v>
      </c>
      <c r="B227" s="38"/>
      <c r="C227" s="39"/>
      <c r="D227" s="40" t="s">
        <v>121</v>
      </c>
      <c r="E227" s="200"/>
      <c r="F227" s="200"/>
      <c r="G227" s="196"/>
      <c r="H227" s="201"/>
    </row>
    <row r="228" spans="1:8">
      <c r="A228" s="43">
        <v>323</v>
      </c>
      <c r="B228" s="34"/>
      <c r="C228" s="35"/>
      <c r="D228" s="44" t="s">
        <v>59</v>
      </c>
      <c r="E228" s="194">
        <f>SUM(E229:E237)</f>
        <v>8713.1299999999992</v>
      </c>
      <c r="F228" s="194">
        <f>SUM(F229:F237)</f>
        <v>8725.31</v>
      </c>
      <c r="G228" s="194">
        <f>SUM(G229:G237)</f>
        <v>8260</v>
      </c>
      <c r="H228" s="194">
        <f>SUM(H229:H237)</f>
        <v>16072.34</v>
      </c>
    </row>
    <row r="229" spans="1:8">
      <c r="A229" s="31">
        <v>3231</v>
      </c>
      <c r="B229" s="26"/>
      <c r="C229" s="27"/>
      <c r="D229" s="32" t="s">
        <v>122</v>
      </c>
      <c r="E229" s="191"/>
      <c r="F229" s="191"/>
      <c r="G229" s="192"/>
      <c r="H229" s="192"/>
    </row>
    <row r="230" spans="1:8" ht="26.25">
      <c r="A230" s="31">
        <v>3232</v>
      </c>
      <c r="B230" s="26"/>
      <c r="C230" s="27"/>
      <c r="D230" s="32" t="s">
        <v>123</v>
      </c>
      <c r="E230" s="191"/>
      <c r="F230" s="191"/>
      <c r="G230" s="192"/>
      <c r="H230" s="192"/>
    </row>
    <row r="231" spans="1:8">
      <c r="A231" s="31">
        <v>3233</v>
      </c>
      <c r="B231" s="26"/>
      <c r="C231" s="27"/>
      <c r="D231" s="32" t="s">
        <v>124</v>
      </c>
      <c r="E231" s="191"/>
      <c r="F231" s="191"/>
      <c r="G231" s="192"/>
      <c r="H231" s="192"/>
    </row>
    <row r="232" spans="1:8">
      <c r="A232" s="31">
        <v>3234</v>
      </c>
      <c r="B232" s="26"/>
      <c r="C232" s="27"/>
      <c r="D232" s="32" t="s">
        <v>63</v>
      </c>
      <c r="E232" s="191"/>
      <c r="F232" s="191"/>
      <c r="G232" s="192"/>
      <c r="H232" s="192"/>
    </row>
    <row r="233" spans="1:8">
      <c r="A233" s="31">
        <v>3235</v>
      </c>
      <c r="B233" s="26"/>
      <c r="C233" s="27"/>
      <c r="D233" s="45" t="s">
        <v>125</v>
      </c>
      <c r="E233" s="191"/>
      <c r="F233" s="191"/>
      <c r="G233" s="192"/>
      <c r="H233" s="192"/>
    </row>
    <row r="234" spans="1:8">
      <c r="A234" s="31">
        <v>3236</v>
      </c>
      <c r="B234" s="26"/>
      <c r="C234" s="27"/>
      <c r="D234" s="32" t="s">
        <v>126</v>
      </c>
      <c r="E234" s="191">
        <v>489.13</v>
      </c>
      <c r="F234" s="191">
        <v>489.13</v>
      </c>
      <c r="G234" s="192">
        <v>300</v>
      </c>
      <c r="H234" s="192">
        <v>489.55</v>
      </c>
    </row>
    <row r="235" spans="1:8">
      <c r="A235" s="31">
        <v>3237</v>
      </c>
      <c r="B235" s="26"/>
      <c r="C235" s="27"/>
      <c r="D235" s="32" t="s">
        <v>127</v>
      </c>
      <c r="E235" s="191"/>
      <c r="F235" s="191"/>
      <c r="G235" s="192"/>
      <c r="H235" s="192"/>
    </row>
    <row r="236" spans="1:8">
      <c r="A236" s="31">
        <v>3238</v>
      </c>
      <c r="B236" s="26"/>
      <c r="C236" s="27"/>
      <c r="D236" s="32" t="s">
        <v>66</v>
      </c>
      <c r="E236" s="191"/>
      <c r="F236" s="191"/>
      <c r="G236" s="192"/>
      <c r="H236" s="192"/>
    </row>
    <row r="237" spans="1:8">
      <c r="A237" s="31">
        <v>3239</v>
      </c>
      <c r="B237" s="26"/>
      <c r="C237" s="27"/>
      <c r="D237" s="32" t="s">
        <v>67</v>
      </c>
      <c r="E237" s="191">
        <v>8224</v>
      </c>
      <c r="F237" s="191">
        <v>8236.18</v>
      </c>
      <c r="G237" s="192">
        <v>7960</v>
      </c>
      <c r="H237" s="192">
        <v>15582.79</v>
      </c>
    </row>
    <row r="238" spans="1:8">
      <c r="A238" s="25">
        <v>329</v>
      </c>
      <c r="B238" s="26"/>
      <c r="C238" s="27"/>
      <c r="D238" s="28" t="s">
        <v>150</v>
      </c>
      <c r="E238" s="190">
        <f t="shared" ref="E238:G238" si="30">SUM(E239:E243)</f>
        <v>1678</v>
      </c>
      <c r="F238" s="190">
        <f t="shared" si="30"/>
        <v>1678</v>
      </c>
      <c r="G238" s="190">
        <f t="shared" si="30"/>
        <v>1344</v>
      </c>
      <c r="H238" s="190">
        <f>SUM(H239:H243)</f>
        <v>776</v>
      </c>
    </row>
    <row r="239" spans="1:8">
      <c r="A239" s="31">
        <v>3293</v>
      </c>
      <c r="B239" s="26"/>
      <c r="C239" s="27"/>
      <c r="D239" s="32" t="s">
        <v>151</v>
      </c>
      <c r="E239" s="191">
        <v>870</v>
      </c>
      <c r="F239" s="191">
        <v>870</v>
      </c>
      <c r="G239" s="192"/>
      <c r="H239" s="192"/>
    </row>
    <row r="240" spans="1:8">
      <c r="A240" s="31">
        <v>3294</v>
      </c>
      <c r="B240" s="26"/>
      <c r="C240" s="27"/>
      <c r="D240" s="32" t="s">
        <v>152</v>
      </c>
      <c r="E240" s="191"/>
      <c r="F240" s="191">
        <v>0</v>
      </c>
      <c r="G240" s="192">
        <v>540</v>
      </c>
      <c r="H240" s="192"/>
    </row>
    <row r="241" spans="1:8">
      <c r="A241" s="31">
        <v>3295</v>
      </c>
      <c r="B241" s="26"/>
      <c r="C241" s="27"/>
      <c r="D241" s="32" t="s">
        <v>129</v>
      </c>
      <c r="E241" s="191"/>
      <c r="F241" s="191"/>
      <c r="G241" s="192"/>
      <c r="H241" s="192"/>
    </row>
    <row r="242" spans="1:8">
      <c r="A242" s="31">
        <v>3299</v>
      </c>
      <c r="B242" s="26"/>
      <c r="C242" s="27"/>
      <c r="D242" s="32" t="s">
        <v>150</v>
      </c>
      <c r="E242" s="191">
        <v>808</v>
      </c>
      <c r="F242" s="191">
        <v>808</v>
      </c>
      <c r="G242" s="192">
        <v>804</v>
      </c>
      <c r="H242" s="192">
        <v>776</v>
      </c>
    </row>
    <row r="243" spans="1:8">
      <c r="A243" s="25">
        <v>34</v>
      </c>
      <c r="B243" s="26"/>
      <c r="C243" s="27"/>
      <c r="D243" s="28" t="s">
        <v>131</v>
      </c>
      <c r="E243" s="191"/>
      <c r="F243" s="191"/>
      <c r="G243" s="190"/>
      <c r="H243" s="192"/>
    </row>
    <row r="244" spans="1:8">
      <c r="A244" s="29">
        <v>343</v>
      </c>
      <c r="B244" s="26"/>
      <c r="C244" s="27"/>
      <c r="D244" s="30" t="s">
        <v>75</v>
      </c>
      <c r="E244" s="191"/>
      <c r="F244" s="191"/>
      <c r="G244" s="190">
        <f>SUM(G245:G248)</f>
        <v>0</v>
      </c>
      <c r="H244" s="190">
        <f>SUM(H245:H248)</f>
        <v>0</v>
      </c>
    </row>
    <row r="245" spans="1:8" ht="26.25">
      <c r="A245" s="31">
        <v>3431</v>
      </c>
      <c r="B245" s="26"/>
      <c r="C245" s="27"/>
      <c r="D245" s="32" t="s">
        <v>76</v>
      </c>
      <c r="E245" s="191"/>
      <c r="F245" s="191"/>
      <c r="G245" s="192"/>
      <c r="H245" s="192"/>
    </row>
    <row r="246" spans="1:8" ht="26.25">
      <c r="A246" s="31">
        <v>3432</v>
      </c>
      <c r="B246" s="26"/>
      <c r="C246" s="27"/>
      <c r="D246" s="32" t="s">
        <v>132</v>
      </c>
      <c r="E246" s="191"/>
      <c r="F246" s="191"/>
      <c r="G246" s="192"/>
      <c r="H246" s="192"/>
    </row>
    <row r="247" spans="1:8">
      <c r="A247" s="31">
        <v>3433</v>
      </c>
      <c r="B247" s="26"/>
      <c r="C247" s="27"/>
      <c r="D247" s="32" t="s">
        <v>133</v>
      </c>
      <c r="E247" s="191"/>
      <c r="F247" s="191"/>
      <c r="G247" s="192"/>
      <c r="H247" s="192"/>
    </row>
    <row r="248" spans="1:8" ht="26.25">
      <c r="A248" s="31">
        <v>3434</v>
      </c>
      <c r="B248" s="26"/>
      <c r="C248" s="27"/>
      <c r="D248" s="32" t="s">
        <v>134</v>
      </c>
      <c r="E248" s="191"/>
      <c r="F248" s="191"/>
      <c r="G248" s="192"/>
      <c r="H248" s="192"/>
    </row>
    <row r="249" spans="1:8" ht="26.25">
      <c r="A249" s="25">
        <v>4</v>
      </c>
      <c r="B249" s="26"/>
      <c r="C249" s="27"/>
      <c r="D249" s="28" t="s">
        <v>80</v>
      </c>
      <c r="E249" s="190">
        <f>SUM(E250,)</f>
        <v>0</v>
      </c>
      <c r="F249" s="190">
        <f>SUM(F250,)</f>
        <v>404</v>
      </c>
      <c r="G249" s="190">
        <f>SUM(G250,)</f>
        <v>404</v>
      </c>
      <c r="H249" s="190">
        <f>SUM(H250,)</f>
        <v>388</v>
      </c>
    </row>
    <row r="250" spans="1:8" ht="39">
      <c r="A250" s="25">
        <v>42</v>
      </c>
      <c r="B250" s="26"/>
      <c r="C250" s="27"/>
      <c r="D250" s="28" t="s">
        <v>81</v>
      </c>
      <c r="E250" s="191"/>
      <c r="F250" s="191">
        <v>404</v>
      </c>
      <c r="G250" s="192">
        <v>404</v>
      </c>
      <c r="H250" s="192">
        <v>388</v>
      </c>
    </row>
    <row r="251" spans="1:8">
      <c r="A251" s="29">
        <v>421</v>
      </c>
      <c r="B251" s="26"/>
      <c r="C251" s="27"/>
      <c r="D251" s="30" t="s">
        <v>135</v>
      </c>
      <c r="E251" s="191"/>
      <c r="F251" s="191"/>
      <c r="G251" s="192"/>
      <c r="H251" s="192"/>
    </row>
    <row r="252" spans="1:8">
      <c r="A252" s="31">
        <v>4211</v>
      </c>
      <c r="B252" s="26"/>
      <c r="C252" s="27"/>
      <c r="D252" s="32" t="s">
        <v>136</v>
      </c>
      <c r="E252" s="191"/>
      <c r="F252" s="191"/>
      <c r="G252" s="192"/>
      <c r="H252" s="192"/>
    </row>
    <row r="253" spans="1:8">
      <c r="A253" s="31">
        <v>4212</v>
      </c>
      <c r="B253" s="26"/>
      <c r="C253" s="27"/>
      <c r="D253" s="32" t="s">
        <v>137</v>
      </c>
      <c r="E253" s="191"/>
      <c r="F253" s="191"/>
      <c r="G253" s="192"/>
      <c r="H253" s="192"/>
    </row>
    <row r="254" spans="1:8" ht="26.25">
      <c r="A254" s="31">
        <v>4213</v>
      </c>
      <c r="B254" s="26"/>
      <c r="C254" s="27"/>
      <c r="D254" s="32" t="s">
        <v>138</v>
      </c>
      <c r="E254" s="191"/>
      <c r="F254" s="191"/>
      <c r="G254" s="192"/>
      <c r="H254" s="192"/>
    </row>
    <row r="255" spans="1:8">
      <c r="A255" s="31">
        <v>4214</v>
      </c>
      <c r="B255" s="26"/>
      <c r="C255" s="27"/>
      <c r="D255" s="32" t="s">
        <v>139</v>
      </c>
      <c r="E255" s="191"/>
      <c r="F255" s="191"/>
      <c r="G255" s="192"/>
      <c r="H255" s="192"/>
    </row>
    <row r="256" spans="1:8">
      <c r="A256" s="25">
        <v>422</v>
      </c>
      <c r="B256" s="26"/>
      <c r="C256" s="27"/>
      <c r="D256" s="28" t="s">
        <v>140</v>
      </c>
      <c r="E256" s="191"/>
      <c r="F256" s="191">
        <v>404</v>
      </c>
      <c r="G256" s="192">
        <v>404</v>
      </c>
      <c r="H256" s="192">
        <f>SUM(H257:H258)</f>
        <v>388</v>
      </c>
    </row>
    <row r="257" spans="1:8">
      <c r="A257" s="46">
        <v>4221</v>
      </c>
      <c r="B257" s="26"/>
      <c r="C257" s="27"/>
      <c r="D257" s="32" t="s">
        <v>83</v>
      </c>
      <c r="E257" s="191"/>
      <c r="F257" s="191"/>
      <c r="G257" s="192"/>
      <c r="H257" s="192"/>
    </row>
    <row r="258" spans="1:8">
      <c r="A258" s="31">
        <v>4226</v>
      </c>
      <c r="B258" s="26"/>
      <c r="C258" s="27"/>
      <c r="D258" s="32" t="s">
        <v>84</v>
      </c>
      <c r="E258" s="191"/>
      <c r="F258" s="191">
        <v>404</v>
      </c>
      <c r="G258" s="192">
        <v>404</v>
      </c>
      <c r="H258" s="192">
        <v>388</v>
      </c>
    </row>
    <row r="259" spans="1:8" ht="26.25">
      <c r="A259" s="25">
        <v>424</v>
      </c>
      <c r="B259" s="26"/>
      <c r="C259" s="27"/>
      <c r="D259" s="28" t="s">
        <v>141</v>
      </c>
      <c r="E259" s="191"/>
      <c r="F259" s="191"/>
      <c r="G259" s="192"/>
      <c r="H259" s="192"/>
    </row>
    <row r="260" spans="1:8">
      <c r="A260" s="47">
        <v>4241</v>
      </c>
      <c r="B260" s="26"/>
      <c r="C260" s="27"/>
      <c r="D260" s="48" t="s">
        <v>86</v>
      </c>
      <c r="E260" s="191"/>
      <c r="F260" s="191"/>
      <c r="G260" s="192"/>
      <c r="H260" s="192"/>
    </row>
    <row r="261" spans="1:8">
      <c r="A261" s="113"/>
      <c r="B261" s="113"/>
      <c r="C261" s="114"/>
      <c r="D261" s="50" t="s">
        <v>142</v>
      </c>
      <c r="E261" s="190">
        <f t="shared" ref="E261:G261" si="31">SUM(E249,E203)</f>
        <v>11805.09</v>
      </c>
      <c r="F261" s="190">
        <f t="shared" si="31"/>
        <v>11536.34</v>
      </c>
      <c r="G261" s="190">
        <f t="shared" si="31"/>
        <v>10507</v>
      </c>
      <c r="H261" s="190">
        <f>SUM(H249,H203)</f>
        <v>19579.78</v>
      </c>
    </row>
    <row r="262" spans="1:8" ht="13.9" customHeight="1">
      <c r="A262" s="247" t="s">
        <v>105</v>
      </c>
      <c r="B262" s="247"/>
      <c r="C262" s="247"/>
      <c r="D262" s="109" t="s">
        <v>148</v>
      </c>
      <c r="E262" s="189"/>
      <c r="F262" s="189"/>
      <c r="G262" s="189"/>
      <c r="H262" s="189"/>
    </row>
    <row r="263" spans="1:8" ht="13.9" customHeight="1">
      <c r="A263" s="247" t="s">
        <v>145</v>
      </c>
      <c r="B263" s="247"/>
      <c r="C263" s="247"/>
      <c r="D263" s="109" t="s">
        <v>218</v>
      </c>
      <c r="E263" s="189"/>
      <c r="F263" s="189"/>
      <c r="G263" s="189"/>
      <c r="H263" s="189"/>
    </row>
    <row r="264" spans="1:8" ht="13.9" customHeight="1">
      <c r="A264" s="248" t="s">
        <v>155</v>
      </c>
      <c r="B264" s="248"/>
      <c r="C264" s="248"/>
      <c r="D264" s="111" t="s">
        <v>35</v>
      </c>
      <c r="E264" s="189"/>
      <c r="F264" s="203"/>
      <c r="G264" s="189"/>
      <c r="H264" s="189"/>
    </row>
    <row r="265" spans="1:8">
      <c r="A265" s="25">
        <v>3</v>
      </c>
      <c r="B265" s="26"/>
      <c r="C265" s="27"/>
      <c r="D265" s="28" t="s">
        <v>40</v>
      </c>
      <c r="E265" s="190">
        <f>SUM(E277)</f>
        <v>3961.9300000000003</v>
      </c>
      <c r="F265" s="190">
        <f t="shared" ref="F265:G265" si="32">SUM(F266,F277,F291,F301)</f>
        <v>1725.15</v>
      </c>
      <c r="G265" s="190">
        <f t="shared" si="32"/>
        <v>100</v>
      </c>
      <c r="H265" s="204">
        <f>SUM(H266,H277,H291,H301)</f>
        <v>1260</v>
      </c>
    </row>
    <row r="266" spans="1:8">
      <c r="A266" s="25">
        <v>31</v>
      </c>
      <c r="B266" s="26"/>
      <c r="C266" s="27"/>
      <c r="D266" s="28" t="s">
        <v>41</v>
      </c>
      <c r="E266" s="191"/>
      <c r="F266" s="191"/>
      <c r="G266" s="192"/>
      <c r="H266" s="205"/>
    </row>
    <row r="267" spans="1:8">
      <c r="A267" s="29">
        <v>311</v>
      </c>
      <c r="B267" s="26"/>
      <c r="C267" s="27"/>
      <c r="D267" s="30" t="s">
        <v>108</v>
      </c>
      <c r="E267" s="191"/>
      <c r="F267" s="191"/>
      <c r="G267" s="192"/>
      <c r="H267" s="205"/>
    </row>
    <row r="268" spans="1:8">
      <c r="A268" s="31">
        <v>3111</v>
      </c>
      <c r="B268" s="26"/>
      <c r="C268" s="27"/>
      <c r="D268" s="32" t="s">
        <v>42</v>
      </c>
      <c r="E268" s="191"/>
      <c r="F268" s="191"/>
      <c r="G268" s="192"/>
      <c r="H268" s="205"/>
    </row>
    <row r="269" spans="1:8">
      <c r="A269" s="31">
        <v>3112</v>
      </c>
      <c r="B269" s="26"/>
      <c r="C269" s="27"/>
      <c r="D269" s="32" t="s">
        <v>109</v>
      </c>
      <c r="E269" s="191"/>
      <c r="F269" s="191"/>
      <c r="G269" s="192"/>
      <c r="H269" s="205"/>
    </row>
    <row r="270" spans="1:8">
      <c r="A270" s="31">
        <v>3113</v>
      </c>
      <c r="B270" s="26"/>
      <c r="C270" s="27"/>
      <c r="D270" s="32" t="s">
        <v>43</v>
      </c>
      <c r="E270" s="191"/>
      <c r="F270" s="191"/>
      <c r="G270" s="192"/>
      <c r="H270" s="205"/>
    </row>
    <row r="271" spans="1:8">
      <c r="A271" s="31">
        <v>3114</v>
      </c>
      <c r="B271" s="26"/>
      <c r="C271" s="27"/>
      <c r="D271" s="32" t="s">
        <v>44</v>
      </c>
      <c r="E271" s="191"/>
      <c r="F271" s="191"/>
      <c r="G271" s="192"/>
      <c r="H271" s="205"/>
    </row>
    <row r="272" spans="1:8">
      <c r="A272" s="29">
        <v>312</v>
      </c>
      <c r="B272" s="26"/>
      <c r="C272" s="27"/>
      <c r="D272" s="30" t="s">
        <v>45</v>
      </c>
      <c r="E272" s="191"/>
      <c r="F272" s="191"/>
      <c r="G272" s="192"/>
      <c r="H272" s="205"/>
    </row>
    <row r="273" spans="1:9">
      <c r="A273" s="31">
        <v>3121</v>
      </c>
      <c r="B273" s="26"/>
      <c r="C273" s="27"/>
      <c r="D273" s="32" t="s">
        <v>45</v>
      </c>
      <c r="E273" s="191"/>
      <c r="F273" s="191"/>
      <c r="G273" s="192"/>
      <c r="H273" s="205"/>
    </row>
    <row r="274" spans="1:9">
      <c r="A274" s="29">
        <v>313</v>
      </c>
      <c r="B274" s="26"/>
      <c r="C274" s="27"/>
      <c r="D274" s="32" t="s">
        <v>110</v>
      </c>
      <c r="E274" s="191"/>
      <c r="F274" s="191"/>
      <c r="G274" s="192"/>
      <c r="H274" s="205"/>
    </row>
    <row r="275" spans="1:9" ht="26.25">
      <c r="A275" s="31">
        <v>3131</v>
      </c>
      <c r="B275" s="26"/>
      <c r="C275" s="27"/>
      <c r="D275" s="32" t="s">
        <v>111</v>
      </c>
      <c r="E275" s="191"/>
      <c r="F275" s="191"/>
      <c r="G275" s="192"/>
      <c r="H275" s="205"/>
    </row>
    <row r="276" spans="1:9" ht="26.25">
      <c r="A276" s="31">
        <v>3132</v>
      </c>
      <c r="B276" s="26"/>
      <c r="C276" s="27"/>
      <c r="D276" s="32" t="s">
        <v>112</v>
      </c>
      <c r="E276" s="191"/>
      <c r="F276" s="191"/>
      <c r="G276" s="192"/>
      <c r="H276" s="205"/>
    </row>
    <row r="277" spans="1:9">
      <c r="A277" s="25">
        <v>32</v>
      </c>
      <c r="B277" s="26"/>
      <c r="C277" s="27"/>
      <c r="D277" s="28" t="s">
        <v>113</v>
      </c>
      <c r="E277" s="190">
        <f t="shared" ref="E277:G277" si="33">SUM(E278,E283,E291)</f>
        <v>3961.9300000000003</v>
      </c>
      <c r="F277" s="190">
        <f t="shared" si="33"/>
        <v>1275.1500000000001</v>
      </c>
      <c r="G277" s="190">
        <f t="shared" si="33"/>
        <v>100</v>
      </c>
      <c r="H277" s="204">
        <f>SUM(H278,H283,H291)</f>
        <v>760</v>
      </c>
    </row>
    <row r="278" spans="1:9">
      <c r="A278" s="29">
        <v>321</v>
      </c>
      <c r="B278" s="26"/>
      <c r="C278" s="27"/>
      <c r="D278" s="30" t="s">
        <v>114</v>
      </c>
      <c r="E278" s="192">
        <f t="shared" ref="E278:G278" si="34">SUM(E279:E282)</f>
        <v>2624</v>
      </c>
      <c r="F278" s="192">
        <f t="shared" si="34"/>
        <v>625.15</v>
      </c>
      <c r="G278" s="192">
        <f t="shared" si="34"/>
        <v>0</v>
      </c>
      <c r="H278" s="205">
        <f>SUM(H279:H282)</f>
        <v>760</v>
      </c>
    </row>
    <row r="279" spans="1:9">
      <c r="A279" s="31">
        <v>3211</v>
      </c>
      <c r="B279" s="26"/>
      <c r="C279" s="27"/>
      <c r="D279" s="32" t="s">
        <v>50</v>
      </c>
      <c r="E279" s="191">
        <v>2624</v>
      </c>
      <c r="F279" s="191">
        <v>625.15</v>
      </c>
      <c r="G279" s="192"/>
      <c r="H279" s="205">
        <v>760</v>
      </c>
    </row>
    <row r="280" spans="1:9" ht="26.25">
      <c r="A280" s="31">
        <v>3212</v>
      </c>
      <c r="B280" s="26"/>
      <c r="C280" s="27"/>
      <c r="D280" s="32" t="s">
        <v>115</v>
      </c>
      <c r="E280" s="191"/>
      <c r="F280" s="191"/>
      <c r="G280" s="192"/>
      <c r="H280" s="205"/>
    </row>
    <row r="281" spans="1:9">
      <c r="A281" s="31">
        <v>3213</v>
      </c>
      <c r="B281" s="26"/>
      <c r="C281" s="27"/>
      <c r="D281" s="32" t="s">
        <v>116</v>
      </c>
      <c r="E281" s="191"/>
      <c r="F281" s="191"/>
      <c r="G281" s="192"/>
      <c r="H281" s="205"/>
    </row>
    <row r="282" spans="1:9" ht="26.25">
      <c r="A282" s="31">
        <v>3214</v>
      </c>
      <c r="B282" s="26"/>
      <c r="C282" s="27"/>
      <c r="D282" s="32" t="s">
        <v>117</v>
      </c>
      <c r="E282" s="199"/>
      <c r="F282" s="199"/>
      <c r="G282" s="190"/>
      <c r="H282" s="204"/>
      <c r="I282" s="52"/>
    </row>
    <row r="283" spans="1:9">
      <c r="A283" s="33">
        <v>322</v>
      </c>
      <c r="B283" s="34"/>
      <c r="C283" s="35"/>
      <c r="D283" s="36" t="s">
        <v>53</v>
      </c>
      <c r="E283" s="194">
        <f t="shared" ref="E283:G283" si="35">SUM(E284:E290)</f>
        <v>887.93000000000006</v>
      </c>
      <c r="F283" s="194">
        <f t="shared" si="35"/>
        <v>200</v>
      </c>
      <c r="G283" s="194">
        <f t="shared" si="35"/>
        <v>100</v>
      </c>
      <c r="H283" s="206">
        <f>SUM(H284:H290)</f>
        <v>0</v>
      </c>
      <c r="I283" s="52"/>
    </row>
    <row r="284" spans="1:9" ht="26.25">
      <c r="A284" s="31">
        <v>3221</v>
      </c>
      <c r="B284" s="26"/>
      <c r="C284" s="27"/>
      <c r="D284" s="32" t="s">
        <v>118</v>
      </c>
      <c r="E284" s="191">
        <v>153.57</v>
      </c>
      <c r="F284" s="191">
        <v>200</v>
      </c>
      <c r="G284" s="192">
        <v>100</v>
      </c>
      <c r="H284" s="205"/>
    </row>
    <row r="285" spans="1:9">
      <c r="A285" s="31">
        <v>3222</v>
      </c>
      <c r="B285" s="26"/>
      <c r="C285" s="27"/>
      <c r="D285" s="32" t="s">
        <v>55</v>
      </c>
      <c r="E285" s="191"/>
      <c r="F285" s="191"/>
      <c r="G285" s="192"/>
      <c r="H285" s="205"/>
    </row>
    <row r="286" spans="1:9">
      <c r="A286" s="31">
        <v>3223</v>
      </c>
      <c r="B286" s="26"/>
      <c r="C286" s="27"/>
      <c r="D286" s="32" t="s">
        <v>56</v>
      </c>
      <c r="E286" s="191"/>
      <c r="F286" s="191"/>
      <c r="G286" s="192"/>
      <c r="H286" s="205"/>
    </row>
    <row r="287" spans="1:9" ht="26.25">
      <c r="A287" s="37">
        <v>3224</v>
      </c>
      <c r="B287" s="38"/>
      <c r="C287" s="39"/>
      <c r="D287" s="40" t="s">
        <v>119</v>
      </c>
      <c r="E287" s="200">
        <v>36.869999999999997</v>
      </c>
      <c r="F287" s="200"/>
      <c r="G287" s="196"/>
      <c r="H287" s="207"/>
    </row>
    <row r="288" spans="1:9">
      <c r="A288" s="41">
        <v>3225</v>
      </c>
      <c r="B288" s="34"/>
      <c r="C288" s="35"/>
      <c r="D288" s="42" t="s">
        <v>57</v>
      </c>
      <c r="E288" s="197">
        <v>697.49</v>
      </c>
      <c r="F288" s="197"/>
      <c r="G288" s="198"/>
      <c r="H288" s="208"/>
    </row>
    <row r="289" spans="1:8" ht="26.25">
      <c r="A289" s="31">
        <v>3226</v>
      </c>
      <c r="B289" s="26"/>
      <c r="C289" s="27"/>
      <c r="D289" s="32" t="s">
        <v>120</v>
      </c>
      <c r="E289" s="191"/>
      <c r="F289" s="191"/>
      <c r="G289" s="192"/>
      <c r="H289" s="205"/>
    </row>
    <row r="290" spans="1:8" ht="26.25">
      <c r="A290" s="37">
        <v>3227</v>
      </c>
      <c r="B290" s="38"/>
      <c r="C290" s="39"/>
      <c r="D290" s="40" t="s">
        <v>121</v>
      </c>
      <c r="E290" s="200"/>
      <c r="F290" s="200"/>
      <c r="G290" s="196"/>
      <c r="H290" s="207"/>
    </row>
    <row r="291" spans="1:8">
      <c r="A291" s="43">
        <v>323</v>
      </c>
      <c r="B291" s="34"/>
      <c r="C291" s="35"/>
      <c r="D291" s="44" t="s">
        <v>59</v>
      </c>
      <c r="E291" s="194">
        <f t="shared" ref="E291:G291" si="36">SUM(E292:E300)</f>
        <v>450</v>
      </c>
      <c r="F291" s="194">
        <f t="shared" si="36"/>
        <v>450</v>
      </c>
      <c r="G291" s="194">
        <f t="shared" si="36"/>
        <v>0</v>
      </c>
      <c r="H291" s="206">
        <f>SUM(H292:H300)</f>
        <v>0</v>
      </c>
    </row>
    <row r="292" spans="1:8">
      <c r="A292" s="31">
        <v>3231</v>
      </c>
      <c r="B292" s="26"/>
      <c r="C292" s="27"/>
      <c r="D292" s="32" t="s">
        <v>122</v>
      </c>
      <c r="E292" s="191"/>
      <c r="F292" s="191"/>
      <c r="G292" s="192"/>
      <c r="H292" s="205"/>
    </row>
    <row r="293" spans="1:8" ht="26.25">
      <c r="A293" s="31">
        <v>3232</v>
      </c>
      <c r="B293" s="26"/>
      <c r="C293" s="27"/>
      <c r="D293" s="32" t="s">
        <v>123</v>
      </c>
      <c r="E293" s="191"/>
      <c r="F293" s="191">
        <v>0</v>
      </c>
      <c r="G293" s="192"/>
      <c r="H293" s="205"/>
    </row>
    <row r="294" spans="1:8">
      <c r="A294" s="31">
        <v>3233</v>
      </c>
      <c r="B294" s="26"/>
      <c r="C294" s="27"/>
      <c r="D294" s="32" t="s">
        <v>124</v>
      </c>
      <c r="E294" s="191"/>
      <c r="F294" s="191"/>
      <c r="G294" s="192"/>
      <c r="H294" s="205"/>
    </row>
    <row r="295" spans="1:8">
      <c r="A295" s="31">
        <v>3234</v>
      </c>
      <c r="B295" s="26"/>
      <c r="C295" s="27"/>
      <c r="D295" s="32" t="s">
        <v>63</v>
      </c>
      <c r="E295" s="191"/>
      <c r="F295" s="191"/>
      <c r="G295" s="192"/>
      <c r="H295" s="205"/>
    </row>
    <row r="296" spans="1:8">
      <c r="A296" s="31">
        <v>3235</v>
      </c>
      <c r="B296" s="26"/>
      <c r="C296" s="27"/>
      <c r="D296" s="45" t="s">
        <v>125</v>
      </c>
      <c r="E296" s="191"/>
      <c r="F296" s="191"/>
      <c r="G296" s="192"/>
      <c r="H296" s="205"/>
    </row>
    <row r="297" spans="1:8">
      <c r="A297" s="31">
        <v>3236</v>
      </c>
      <c r="B297" s="26"/>
      <c r="C297" s="27"/>
      <c r="D297" s="32" t="s">
        <v>126</v>
      </c>
      <c r="E297" s="191"/>
      <c r="F297" s="191"/>
      <c r="G297" s="192"/>
      <c r="H297" s="205"/>
    </row>
    <row r="298" spans="1:8">
      <c r="A298" s="31">
        <v>3237</v>
      </c>
      <c r="B298" s="26"/>
      <c r="C298" s="27"/>
      <c r="D298" s="32" t="s">
        <v>127</v>
      </c>
      <c r="E298" s="191"/>
      <c r="F298" s="191"/>
      <c r="G298" s="192"/>
      <c r="H298" s="205"/>
    </row>
    <row r="299" spans="1:8">
      <c r="A299" s="31">
        <v>3238</v>
      </c>
      <c r="B299" s="26"/>
      <c r="C299" s="27"/>
      <c r="D299" s="32" t="s">
        <v>66</v>
      </c>
      <c r="E299" s="191"/>
      <c r="F299" s="191"/>
      <c r="G299" s="192"/>
      <c r="H299" s="205"/>
    </row>
    <row r="300" spans="1:8">
      <c r="A300" s="31">
        <v>3239</v>
      </c>
      <c r="B300" s="26"/>
      <c r="C300" s="27"/>
      <c r="D300" s="32" t="s">
        <v>67</v>
      </c>
      <c r="E300" s="191">
        <v>450</v>
      </c>
      <c r="F300" s="191">
        <v>450</v>
      </c>
      <c r="G300" s="192"/>
      <c r="H300" s="205"/>
    </row>
    <row r="301" spans="1:8">
      <c r="A301" s="25">
        <v>34</v>
      </c>
      <c r="B301" s="26"/>
      <c r="C301" s="27"/>
      <c r="D301" s="28" t="s">
        <v>131</v>
      </c>
      <c r="E301" s="191"/>
      <c r="F301" s="191"/>
      <c r="G301" s="190"/>
      <c r="H301" s="205">
        <v>500</v>
      </c>
    </row>
    <row r="302" spans="1:8">
      <c r="A302" s="29">
        <v>343</v>
      </c>
      <c r="B302" s="26"/>
      <c r="C302" s="27"/>
      <c r="D302" s="30" t="s">
        <v>75</v>
      </c>
      <c r="E302" s="191"/>
      <c r="F302" s="191"/>
      <c r="G302" s="190">
        <f>SUM(G303:G306)</f>
        <v>0</v>
      </c>
      <c r="H302" s="205"/>
    </row>
    <row r="303" spans="1:8" ht="26.25">
      <c r="A303" s="31">
        <v>3431</v>
      </c>
      <c r="B303" s="26"/>
      <c r="C303" s="27"/>
      <c r="D303" s="32" t="s">
        <v>76</v>
      </c>
      <c r="E303" s="191"/>
      <c r="F303" s="191"/>
      <c r="G303" s="192"/>
      <c r="H303" s="205"/>
    </row>
    <row r="304" spans="1:8" ht="26.25">
      <c r="A304" s="31">
        <v>3432</v>
      </c>
      <c r="B304" s="26"/>
      <c r="C304" s="27"/>
      <c r="D304" s="32" t="s">
        <v>132</v>
      </c>
      <c r="E304" s="191"/>
      <c r="F304" s="191"/>
      <c r="G304" s="192"/>
      <c r="H304" s="205"/>
    </row>
    <row r="305" spans="1:8">
      <c r="A305" s="31">
        <v>3433</v>
      </c>
      <c r="B305" s="26"/>
      <c r="C305" s="27"/>
      <c r="D305" s="32" t="s">
        <v>133</v>
      </c>
      <c r="E305" s="191"/>
      <c r="F305" s="191"/>
      <c r="G305" s="192"/>
      <c r="H305" s="205"/>
    </row>
    <row r="306" spans="1:8" ht="26.25">
      <c r="A306" s="31">
        <v>3434</v>
      </c>
      <c r="B306" s="26"/>
      <c r="C306" s="27"/>
      <c r="D306" s="32" t="s">
        <v>134</v>
      </c>
      <c r="E306" s="191"/>
      <c r="F306" s="191"/>
      <c r="G306" s="192"/>
      <c r="H306" s="205"/>
    </row>
    <row r="307" spans="1:8" ht="26.25">
      <c r="A307" s="25">
        <v>4</v>
      </c>
      <c r="B307" s="26"/>
      <c r="C307" s="27"/>
      <c r="D307" s="28" t="s">
        <v>80</v>
      </c>
      <c r="E307" s="190">
        <f t="shared" ref="E307:G307" si="37">SUM(E308,)</f>
        <v>2052.8000000000002</v>
      </c>
      <c r="F307" s="190">
        <f t="shared" si="37"/>
        <v>170</v>
      </c>
      <c r="G307" s="190">
        <f t="shared" si="37"/>
        <v>1969</v>
      </c>
      <c r="H307" s="204">
        <f>SUM(H308,)</f>
        <v>3829.36</v>
      </c>
    </row>
    <row r="308" spans="1:8" ht="39">
      <c r="A308" s="25">
        <v>42</v>
      </c>
      <c r="B308" s="26"/>
      <c r="C308" s="27"/>
      <c r="D308" s="28" t="s">
        <v>81</v>
      </c>
      <c r="E308" s="190">
        <f t="shared" ref="E308:G308" si="38">SUM(E309,E314,E318)</f>
        <v>2052.8000000000002</v>
      </c>
      <c r="F308" s="190">
        <f t="shared" si="38"/>
        <v>170</v>
      </c>
      <c r="G308" s="190">
        <f t="shared" si="38"/>
        <v>1969</v>
      </c>
      <c r="H308" s="204">
        <f>SUM(H309,H314,H318)</f>
        <v>3829.36</v>
      </c>
    </row>
    <row r="309" spans="1:8">
      <c r="A309" s="29">
        <v>421</v>
      </c>
      <c r="B309" s="26"/>
      <c r="C309" s="27"/>
      <c r="D309" s="30" t="s">
        <v>135</v>
      </c>
      <c r="E309" s="192">
        <f t="shared" ref="E309:G309" si="39">SUM(E310:E313)</f>
        <v>0</v>
      </c>
      <c r="F309" s="192">
        <f t="shared" si="39"/>
        <v>0</v>
      </c>
      <c r="G309" s="192">
        <f t="shared" si="39"/>
        <v>0</v>
      </c>
      <c r="H309" s="205">
        <f>SUM(H310:H313)</f>
        <v>0</v>
      </c>
    </row>
    <row r="310" spans="1:8">
      <c r="A310" s="31">
        <v>4211</v>
      </c>
      <c r="B310" s="26"/>
      <c r="C310" s="27"/>
      <c r="D310" s="32" t="s">
        <v>136</v>
      </c>
      <c r="E310" s="191"/>
      <c r="F310" s="191"/>
      <c r="G310" s="192"/>
      <c r="H310" s="205"/>
    </row>
    <row r="311" spans="1:8">
      <c r="A311" s="31">
        <v>4212</v>
      </c>
      <c r="B311" s="26"/>
      <c r="C311" s="27"/>
      <c r="D311" s="32" t="s">
        <v>137</v>
      </c>
      <c r="E311" s="191"/>
      <c r="F311" s="191"/>
      <c r="G311" s="192"/>
      <c r="H311" s="205"/>
    </row>
    <row r="312" spans="1:8" ht="26.25">
      <c r="A312" s="31">
        <v>4213</v>
      </c>
      <c r="B312" s="26"/>
      <c r="C312" s="27"/>
      <c r="D312" s="32" t="s">
        <v>138</v>
      </c>
      <c r="E312" s="191"/>
      <c r="F312" s="191"/>
      <c r="G312" s="192"/>
      <c r="H312" s="205"/>
    </row>
    <row r="313" spans="1:8">
      <c r="A313" s="31">
        <v>4214</v>
      </c>
      <c r="B313" s="26"/>
      <c r="C313" s="27"/>
      <c r="D313" s="32" t="s">
        <v>139</v>
      </c>
      <c r="E313" s="191"/>
      <c r="F313" s="191"/>
      <c r="G313" s="192"/>
      <c r="H313" s="205"/>
    </row>
    <row r="314" spans="1:8">
      <c r="A314" s="25">
        <v>422</v>
      </c>
      <c r="B314" s="26"/>
      <c r="C314" s="27"/>
      <c r="D314" s="28" t="s">
        <v>140</v>
      </c>
      <c r="E314" s="190">
        <f>SUM(E315:E317)</f>
        <v>1880.8</v>
      </c>
      <c r="F314" s="190">
        <f t="shared" ref="F314" si="40">SUM(F315:F316)</f>
        <v>170</v>
      </c>
      <c r="G314" s="190">
        <f>SUM(G315:G316)</f>
        <v>1700</v>
      </c>
      <c r="H314" s="204">
        <f>SUM(H315:H316)</f>
        <v>3018.75</v>
      </c>
    </row>
    <row r="315" spans="1:8">
      <c r="A315" s="46">
        <v>4221</v>
      </c>
      <c r="B315" s="26"/>
      <c r="C315" s="27"/>
      <c r="D315" s="32" t="s">
        <v>83</v>
      </c>
      <c r="E315" s="191">
        <v>120</v>
      </c>
      <c r="F315" s="191">
        <v>120</v>
      </c>
      <c r="G315" s="192">
        <v>850</v>
      </c>
      <c r="H315" s="205">
        <v>3018.75</v>
      </c>
    </row>
    <row r="316" spans="1:8">
      <c r="A316" s="31">
        <v>4226</v>
      </c>
      <c r="B316" s="26"/>
      <c r="C316" s="27"/>
      <c r="D316" s="32" t="s">
        <v>84</v>
      </c>
      <c r="E316" s="191">
        <v>1337.61</v>
      </c>
      <c r="F316" s="191">
        <v>50</v>
      </c>
      <c r="G316" s="192">
        <v>850</v>
      </c>
      <c r="H316" s="205"/>
    </row>
    <row r="317" spans="1:8">
      <c r="A317" s="31"/>
      <c r="B317" s="26"/>
      <c r="C317" s="27"/>
      <c r="D317" s="32"/>
      <c r="E317" s="191">
        <v>423.19</v>
      </c>
      <c r="F317" s="191"/>
      <c r="G317" s="192"/>
      <c r="H317" s="205"/>
    </row>
    <row r="318" spans="1:8" ht="26.25">
      <c r="A318" s="25">
        <v>424</v>
      </c>
      <c r="B318" s="26"/>
      <c r="C318" s="27"/>
      <c r="D318" s="28" t="s">
        <v>141</v>
      </c>
      <c r="E318" s="190">
        <f t="shared" ref="E318:F318" si="41">SUM(E319)</f>
        <v>172</v>
      </c>
      <c r="F318" s="190">
        <f t="shared" si="41"/>
        <v>0</v>
      </c>
      <c r="G318" s="190">
        <f>SUM(G319)</f>
        <v>269</v>
      </c>
      <c r="H318" s="190">
        <f>SUM(H319)</f>
        <v>810.61</v>
      </c>
    </row>
    <row r="319" spans="1:8">
      <c r="A319" s="47">
        <v>4241</v>
      </c>
      <c r="B319" s="26"/>
      <c r="C319" s="27"/>
      <c r="D319" s="48" t="s">
        <v>86</v>
      </c>
      <c r="E319" s="191">
        <v>172</v>
      </c>
      <c r="F319" s="191"/>
      <c r="G319" s="192">
        <v>269</v>
      </c>
      <c r="H319" s="205">
        <v>810.61</v>
      </c>
    </row>
    <row r="320" spans="1:8">
      <c r="A320" s="113"/>
      <c r="B320" s="113"/>
      <c r="C320" s="114"/>
      <c r="D320" s="50" t="s">
        <v>142</v>
      </c>
      <c r="E320" s="190">
        <f>SUM(E307,E265)</f>
        <v>6014.7300000000005</v>
      </c>
      <c r="F320" s="190">
        <f t="shared" ref="F320:G320" si="42">SUM(F307,F265)</f>
        <v>1895.15</v>
      </c>
      <c r="G320" s="190">
        <f t="shared" si="42"/>
        <v>2069</v>
      </c>
      <c r="H320" s="204">
        <f>SUM(H307,H265)</f>
        <v>5089.3600000000006</v>
      </c>
    </row>
    <row r="321" spans="1:8" ht="13.9" customHeight="1">
      <c r="A321" s="247" t="s">
        <v>105</v>
      </c>
      <c r="B321" s="247"/>
      <c r="C321" s="247"/>
      <c r="D321" s="109" t="s">
        <v>148</v>
      </c>
      <c r="E321" s="189"/>
      <c r="F321" s="189"/>
      <c r="G321" s="189"/>
      <c r="H321" s="189"/>
    </row>
    <row r="322" spans="1:8" ht="13.9" customHeight="1">
      <c r="A322" s="247" t="s">
        <v>156</v>
      </c>
      <c r="B322" s="247"/>
      <c r="C322" s="247"/>
      <c r="D322" s="109" t="s">
        <v>157</v>
      </c>
      <c r="E322" s="189"/>
      <c r="F322" s="189"/>
      <c r="G322" s="189"/>
      <c r="H322" s="189"/>
    </row>
    <row r="323" spans="1:8" ht="13.9" customHeight="1">
      <c r="A323" s="248" t="s">
        <v>158</v>
      </c>
      <c r="B323" s="248"/>
      <c r="C323" s="248"/>
      <c r="D323" s="111" t="s">
        <v>26</v>
      </c>
      <c r="E323" s="189"/>
      <c r="F323" s="189"/>
      <c r="G323" s="189"/>
      <c r="H323" s="189"/>
    </row>
    <row r="324" spans="1:8">
      <c r="A324" s="25">
        <v>3</v>
      </c>
      <c r="B324" s="26"/>
      <c r="C324" s="27"/>
      <c r="D324" s="28" t="s">
        <v>40</v>
      </c>
      <c r="E324" s="199">
        <v>215</v>
      </c>
      <c r="F324" s="190">
        <v>2628.04432941801</v>
      </c>
      <c r="G324" s="190"/>
      <c r="H324" s="190"/>
    </row>
    <row r="325" spans="1:8">
      <c r="A325" s="25">
        <v>31</v>
      </c>
      <c r="B325" s="26"/>
      <c r="C325" s="27"/>
      <c r="D325" s="28" t="s">
        <v>41</v>
      </c>
      <c r="E325" s="191"/>
      <c r="F325" s="191"/>
      <c r="G325" s="192"/>
      <c r="H325" s="192"/>
    </row>
    <row r="326" spans="1:8">
      <c r="A326" s="29">
        <v>311</v>
      </c>
      <c r="B326" s="26"/>
      <c r="C326" s="27"/>
      <c r="D326" s="30" t="s">
        <v>108</v>
      </c>
      <c r="E326" s="191"/>
      <c r="F326" s="191"/>
      <c r="G326" s="192"/>
      <c r="H326" s="192"/>
    </row>
    <row r="327" spans="1:8">
      <c r="A327" s="31">
        <v>3111</v>
      </c>
      <c r="B327" s="26"/>
      <c r="C327" s="27"/>
      <c r="D327" s="32" t="s">
        <v>42</v>
      </c>
      <c r="E327" s="191"/>
      <c r="F327" s="191"/>
      <c r="G327" s="192"/>
      <c r="H327" s="192"/>
    </row>
    <row r="328" spans="1:8">
      <c r="A328" s="31">
        <v>3112</v>
      </c>
      <c r="B328" s="26"/>
      <c r="C328" s="27"/>
      <c r="D328" s="32" t="s">
        <v>109</v>
      </c>
      <c r="E328" s="191"/>
      <c r="F328" s="191"/>
      <c r="G328" s="192"/>
      <c r="H328" s="192"/>
    </row>
    <row r="329" spans="1:8">
      <c r="A329" s="31">
        <v>3113</v>
      </c>
      <c r="B329" s="26"/>
      <c r="C329" s="27"/>
      <c r="D329" s="32" t="s">
        <v>43</v>
      </c>
      <c r="E329" s="191"/>
      <c r="F329" s="191"/>
      <c r="G329" s="192"/>
      <c r="H329" s="192"/>
    </row>
    <row r="330" spans="1:8">
      <c r="A330" s="31">
        <v>3114</v>
      </c>
      <c r="B330" s="26"/>
      <c r="C330" s="27"/>
      <c r="D330" s="32" t="s">
        <v>44</v>
      </c>
      <c r="E330" s="191"/>
      <c r="F330" s="191"/>
      <c r="G330" s="192"/>
      <c r="H330" s="192"/>
    </row>
    <row r="331" spans="1:8">
      <c r="A331" s="29">
        <v>312</v>
      </c>
      <c r="B331" s="26"/>
      <c r="C331" s="27"/>
      <c r="D331" s="30" t="s">
        <v>45</v>
      </c>
      <c r="E331" s="191"/>
      <c r="F331" s="191"/>
      <c r="G331" s="192"/>
      <c r="H331" s="192"/>
    </row>
    <row r="332" spans="1:8">
      <c r="A332" s="31">
        <v>3121</v>
      </c>
      <c r="B332" s="26"/>
      <c r="C332" s="27"/>
      <c r="D332" s="32" t="s">
        <v>45</v>
      </c>
      <c r="E332" s="191"/>
      <c r="F332" s="191"/>
      <c r="G332" s="192"/>
      <c r="H332" s="192"/>
    </row>
    <row r="333" spans="1:8">
      <c r="A333" s="29">
        <v>313</v>
      </c>
      <c r="B333" s="26"/>
      <c r="C333" s="27"/>
      <c r="D333" s="32" t="s">
        <v>110</v>
      </c>
      <c r="E333" s="191"/>
      <c r="F333" s="191"/>
      <c r="G333" s="192"/>
      <c r="H333" s="192"/>
    </row>
    <row r="334" spans="1:8" ht="26.25">
      <c r="A334" s="31">
        <v>3131</v>
      </c>
      <c r="B334" s="26"/>
      <c r="C334" s="27"/>
      <c r="D334" s="32" t="s">
        <v>111</v>
      </c>
      <c r="E334" s="191"/>
      <c r="F334" s="191"/>
      <c r="G334" s="192"/>
      <c r="H334" s="192"/>
    </row>
    <row r="335" spans="1:8" ht="26.25">
      <c r="A335" s="31">
        <v>3132</v>
      </c>
      <c r="B335" s="26"/>
      <c r="C335" s="27"/>
      <c r="D335" s="32" t="s">
        <v>112</v>
      </c>
      <c r="E335" s="191"/>
      <c r="F335" s="191"/>
      <c r="G335" s="192"/>
      <c r="H335" s="192"/>
    </row>
    <row r="336" spans="1:8">
      <c r="A336" s="25">
        <v>32</v>
      </c>
      <c r="B336" s="26"/>
      <c r="C336" s="27"/>
      <c r="D336" s="28" t="s">
        <v>113</v>
      </c>
      <c r="E336" s="191"/>
      <c r="F336" s="191"/>
      <c r="G336" s="190"/>
      <c r="H336" s="192"/>
    </row>
    <row r="337" spans="1:8">
      <c r="A337" s="29">
        <v>321</v>
      </c>
      <c r="B337" s="26"/>
      <c r="C337" s="27"/>
      <c r="D337" s="30" t="s">
        <v>114</v>
      </c>
      <c r="E337" s="191"/>
      <c r="F337" s="191"/>
      <c r="G337" s="190"/>
      <c r="H337" s="192"/>
    </row>
    <row r="338" spans="1:8">
      <c r="A338" s="31">
        <v>3211</v>
      </c>
      <c r="B338" s="26"/>
      <c r="C338" s="27"/>
      <c r="D338" s="32" t="s">
        <v>50</v>
      </c>
      <c r="E338" s="191"/>
      <c r="F338" s="191"/>
      <c r="G338" s="192"/>
      <c r="H338" s="192"/>
    </row>
    <row r="339" spans="1:8" ht="26.25">
      <c r="A339" s="31">
        <v>3212</v>
      </c>
      <c r="B339" s="26"/>
      <c r="C339" s="27"/>
      <c r="D339" s="32" t="s">
        <v>115</v>
      </c>
      <c r="E339" s="191"/>
      <c r="F339" s="191"/>
      <c r="G339" s="192"/>
      <c r="H339" s="192"/>
    </row>
    <row r="340" spans="1:8">
      <c r="A340" s="31">
        <v>3213</v>
      </c>
      <c r="B340" s="26"/>
      <c r="C340" s="27"/>
      <c r="D340" s="32" t="s">
        <v>116</v>
      </c>
      <c r="E340" s="191"/>
      <c r="F340" s="191"/>
      <c r="G340" s="192"/>
      <c r="H340" s="192"/>
    </row>
    <row r="341" spans="1:8" ht="26.25">
      <c r="A341" s="31">
        <v>3214</v>
      </c>
      <c r="B341" s="26"/>
      <c r="C341" s="27"/>
      <c r="D341" s="32" t="s">
        <v>117</v>
      </c>
      <c r="E341" s="191"/>
      <c r="F341" s="191"/>
      <c r="G341" s="192"/>
      <c r="H341" s="192"/>
    </row>
    <row r="342" spans="1:8">
      <c r="A342" s="33">
        <v>322</v>
      </c>
      <c r="B342" s="34"/>
      <c r="C342" s="35"/>
      <c r="D342" s="36" t="s">
        <v>53</v>
      </c>
      <c r="E342" s="202">
        <v>215</v>
      </c>
      <c r="F342" s="194">
        <v>2628.04432941801</v>
      </c>
      <c r="G342" s="194"/>
      <c r="H342" s="194"/>
    </row>
    <row r="343" spans="1:8" ht="26.25">
      <c r="A343" s="31">
        <v>3221</v>
      </c>
      <c r="B343" s="26"/>
      <c r="C343" s="27"/>
      <c r="D343" s="32" t="s">
        <v>118</v>
      </c>
      <c r="E343" s="191"/>
      <c r="F343" s="191"/>
      <c r="G343" s="192"/>
      <c r="H343" s="192"/>
    </row>
    <row r="344" spans="1:8">
      <c r="A344" s="31">
        <v>3222</v>
      </c>
      <c r="B344" s="26"/>
      <c r="C344" s="27"/>
      <c r="D344" s="32" t="s">
        <v>55</v>
      </c>
      <c r="E344" s="191">
        <v>215</v>
      </c>
      <c r="F344" s="191">
        <v>2419.92</v>
      </c>
      <c r="G344" s="192"/>
      <c r="H344" s="209"/>
    </row>
    <row r="345" spans="1:8">
      <c r="A345" s="31">
        <v>3223</v>
      </c>
      <c r="B345" s="26"/>
      <c r="C345" s="27"/>
      <c r="D345" s="32" t="s">
        <v>56</v>
      </c>
      <c r="E345" s="191"/>
      <c r="F345" s="191"/>
      <c r="G345" s="192"/>
      <c r="H345" s="192"/>
    </row>
    <row r="346" spans="1:8" ht="26.25">
      <c r="A346" s="37">
        <v>3224</v>
      </c>
      <c r="B346" s="38"/>
      <c r="C346" s="39"/>
      <c r="D346" s="40" t="s">
        <v>119</v>
      </c>
      <c r="E346" s="200"/>
      <c r="F346" s="200"/>
      <c r="G346" s="196"/>
      <c r="H346" s="201"/>
    </row>
    <row r="347" spans="1:8">
      <c r="A347" s="41">
        <v>3225</v>
      </c>
      <c r="B347" s="34"/>
      <c r="C347" s="35"/>
      <c r="D347" s="42" t="s">
        <v>57</v>
      </c>
      <c r="E347" s="197"/>
      <c r="F347" s="197"/>
      <c r="G347" s="198"/>
      <c r="H347" s="198"/>
    </row>
    <row r="348" spans="1:8" ht="26.25">
      <c r="A348" s="31">
        <v>3226</v>
      </c>
      <c r="B348" s="26"/>
      <c r="C348" s="27"/>
      <c r="D348" s="32" t="s">
        <v>120</v>
      </c>
      <c r="E348" s="191"/>
      <c r="F348" s="191"/>
      <c r="G348" s="192"/>
      <c r="H348" s="192"/>
    </row>
    <row r="349" spans="1:8" ht="26.25">
      <c r="A349" s="37">
        <v>3227</v>
      </c>
      <c r="B349" s="38"/>
      <c r="C349" s="39"/>
      <c r="D349" s="40" t="s">
        <v>121</v>
      </c>
      <c r="E349" s="200"/>
      <c r="F349" s="200"/>
      <c r="G349" s="196"/>
      <c r="H349" s="201"/>
    </row>
    <row r="350" spans="1:8">
      <c r="A350" s="43">
        <v>323</v>
      </c>
      <c r="B350" s="34"/>
      <c r="C350" s="35"/>
      <c r="D350" s="44" t="s">
        <v>59</v>
      </c>
      <c r="E350" s="197"/>
      <c r="F350" s="197"/>
      <c r="G350" s="194"/>
      <c r="H350" s="198"/>
    </row>
    <row r="351" spans="1:8">
      <c r="A351" s="31">
        <v>3231</v>
      </c>
      <c r="B351" s="26"/>
      <c r="C351" s="27"/>
      <c r="D351" s="32" t="s">
        <v>122</v>
      </c>
      <c r="E351" s="191"/>
      <c r="F351" s="191"/>
      <c r="G351" s="192"/>
      <c r="H351" s="192"/>
    </row>
    <row r="352" spans="1:8" ht="26.25">
      <c r="A352" s="31">
        <v>3232</v>
      </c>
      <c r="B352" s="26"/>
      <c r="C352" s="27"/>
      <c r="D352" s="32" t="s">
        <v>123</v>
      </c>
      <c r="E352" s="191"/>
      <c r="F352" s="191"/>
      <c r="G352" s="192"/>
      <c r="H352" s="192"/>
    </row>
    <row r="353" spans="1:8">
      <c r="A353" s="31">
        <v>3233</v>
      </c>
      <c r="B353" s="26"/>
      <c r="C353" s="27"/>
      <c r="D353" s="32" t="s">
        <v>124</v>
      </c>
      <c r="E353" s="191"/>
      <c r="F353" s="191"/>
      <c r="G353" s="192"/>
      <c r="H353" s="192"/>
    </row>
    <row r="354" spans="1:8">
      <c r="A354" s="31">
        <v>3234</v>
      </c>
      <c r="B354" s="26"/>
      <c r="C354" s="27"/>
      <c r="D354" s="32" t="s">
        <v>63</v>
      </c>
      <c r="E354" s="191"/>
      <c r="F354" s="191"/>
      <c r="G354" s="192"/>
      <c r="H354" s="192"/>
    </row>
    <row r="355" spans="1:8">
      <c r="A355" s="31">
        <v>3235</v>
      </c>
      <c r="B355" s="26"/>
      <c r="C355" s="27"/>
      <c r="D355" s="45" t="s">
        <v>125</v>
      </c>
      <c r="E355" s="191"/>
      <c r="F355" s="191"/>
      <c r="G355" s="192"/>
      <c r="H355" s="192"/>
    </row>
    <row r="356" spans="1:8">
      <c r="A356" s="31">
        <v>3236</v>
      </c>
      <c r="B356" s="26"/>
      <c r="C356" s="27"/>
      <c r="D356" s="32" t="s">
        <v>126</v>
      </c>
      <c r="E356" s="191"/>
      <c r="F356" s="191"/>
      <c r="G356" s="192"/>
      <c r="H356" s="192"/>
    </row>
    <row r="357" spans="1:8">
      <c r="A357" s="31">
        <v>3237</v>
      </c>
      <c r="B357" s="26"/>
      <c r="C357" s="27"/>
      <c r="D357" s="32" t="s">
        <v>127</v>
      </c>
      <c r="E357" s="191"/>
      <c r="F357" s="191"/>
      <c r="G357" s="192"/>
      <c r="H357" s="192"/>
    </row>
    <row r="358" spans="1:8">
      <c r="A358" s="31">
        <v>3238</v>
      </c>
      <c r="B358" s="26"/>
      <c r="C358" s="27"/>
      <c r="D358" s="32" t="s">
        <v>66</v>
      </c>
      <c r="E358" s="191"/>
      <c r="F358" s="191"/>
      <c r="G358" s="192"/>
      <c r="H358" s="192"/>
    </row>
    <row r="359" spans="1:8">
      <c r="A359" s="31">
        <v>3239</v>
      </c>
      <c r="B359" s="26"/>
      <c r="C359" s="27"/>
      <c r="D359" s="32" t="s">
        <v>67</v>
      </c>
      <c r="E359" s="191"/>
      <c r="F359" s="191"/>
      <c r="G359" s="192"/>
      <c r="H359" s="192"/>
    </row>
    <row r="360" spans="1:8">
      <c r="A360" s="25">
        <v>34</v>
      </c>
      <c r="B360" s="26"/>
      <c r="C360" s="27"/>
      <c r="D360" s="28" t="s">
        <v>131</v>
      </c>
      <c r="E360" s="191"/>
      <c r="F360" s="191"/>
      <c r="G360" s="190"/>
      <c r="H360" s="192"/>
    </row>
    <row r="361" spans="1:8">
      <c r="A361" s="29">
        <v>343</v>
      </c>
      <c r="B361" s="26"/>
      <c r="C361" s="27"/>
      <c r="D361" s="30" t="s">
        <v>75</v>
      </c>
      <c r="E361" s="191"/>
      <c r="F361" s="191"/>
      <c r="G361" s="190">
        <f>SUM(G362:G365)</f>
        <v>0</v>
      </c>
      <c r="H361" s="192"/>
    </row>
    <row r="362" spans="1:8" ht="26.25">
      <c r="A362" s="31">
        <v>3431</v>
      </c>
      <c r="B362" s="26"/>
      <c r="C362" s="27"/>
      <c r="D362" s="32" t="s">
        <v>76</v>
      </c>
      <c r="E362" s="191"/>
      <c r="F362" s="191"/>
      <c r="G362" s="192"/>
      <c r="H362" s="192"/>
    </row>
    <row r="363" spans="1:8" ht="26.25">
      <c r="A363" s="31">
        <v>3432</v>
      </c>
      <c r="B363" s="26"/>
      <c r="C363" s="27"/>
      <c r="D363" s="32" t="s">
        <v>132</v>
      </c>
      <c r="E363" s="191"/>
      <c r="F363" s="191"/>
      <c r="G363" s="192"/>
      <c r="H363" s="192"/>
    </row>
    <row r="364" spans="1:8">
      <c r="A364" s="31">
        <v>3433</v>
      </c>
      <c r="B364" s="26"/>
      <c r="C364" s="27"/>
      <c r="D364" s="32" t="s">
        <v>133</v>
      </c>
      <c r="E364" s="191"/>
      <c r="F364" s="191"/>
      <c r="G364" s="192"/>
      <c r="H364" s="192"/>
    </row>
    <row r="365" spans="1:8" ht="26.25">
      <c r="A365" s="31">
        <v>3434</v>
      </c>
      <c r="B365" s="26"/>
      <c r="C365" s="27"/>
      <c r="D365" s="32" t="s">
        <v>134</v>
      </c>
      <c r="E365" s="191"/>
      <c r="F365" s="191"/>
      <c r="G365" s="192"/>
      <c r="H365" s="192"/>
    </row>
    <row r="366" spans="1:8" ht="26.25">
      <c r="A366" s="25">
        <v>4</v>
      </c>
      <c r="B366" s="26"/>
      <c r="C366" s="27"/>
      <c r="D366" s="28" t="s">
        <v>80</v>
      </c>
      <c r="E366" s="191"/>
      <c r="F366" s="191"/>
      <c r="G366" s="190">
        <f>SUM(G367,)</f>
        <v>0</v>
      </c>
      <c r="H366" s="192"/>
    </row>
    <row r="367" spans="1:8" ht="39">
      <c r="A367" s="25">
        <v>42</v>
      </c>
      <c r="B367" s="26"/>
      <c r="C367" s="27"/>
      <c r="D367" s="28" t="s">
        <v>81</v>
      </c>
      <c r="E367" s="191"/>
      <c r="F367" s="191"/>
      <c r="G367" s="192"/>
      <c r="H367" s="192"/>
    </row>
    <row r="368" spans="1:8">
      <c r="A368" s="29">
        <v>421</v>
      </c>
      <c r="B368" s="26"/>
      <c r="C368" s="27"/>
      <c r="D368" s="30" t="s">
        <v>135</v>
      </c>
      <c r="E368" s="191"/>
      <c r="F368" s="191"/>
      <c r="G368" s="192"/>
      <c r="H368" s="192"/>
    </row>
    <row r="369" spans="1:8">
      <c r="A369" s="31">
        <v>4211</v>
      </c>
      <c r="B369" s="26"/>
      <c r="C369" s="27"/>
      <c r="D369" s="32" t="s">
        <v>136</v>
      </c>
      <c r="E369" s="191"/>
      <c r="F369" s="191"/>
      <c r="G369" s="192"/>
      <c r="H369" s="192"/>
    </row>
    <row r="370" spans="1:8">
      <c r="A370" s="31">
        <v>4212</v>
      </c>
      <c r="B370" s="26"/>
      <c r="C370" s="27"/>
      <c r="D370" s="32" t="s">
        <v>137</v>
      </c>
      <c r="E370" s="191"/>
      <c r="F370" s="191"/>
      <c r="G370" s="192"/>
      <c r="H370" s="192"/>
    </row>
    <row r="371" spans="1:8" ht="26.25">
      <c r="A371" s="31">
        <v>4213</v>
      </c>
      <c r="B371" s="26"/>
      <c r="C371" s="27"/>
      <c r="D371" s="32" t="s">
        <v>138</v>
      </c>
      <c r="E371" s="191"/>
      <c r="F371" s="191"/>
      <c r="G371" s="192"/>
      <c r="H371" s="192"/>
    </row>
    <row r="372" spans="1:8">
      <c r="A372" s="31">
        <v>4214</v>
      </c>
      <c r="B372" s="26"/>
      <c r="C372" s="27"/>
      <c r="D372" s="32" t="s">
        <v>139</v>
      </c>
      <c r="E372" s="191"/>
      <c r="F372" s="191"/>
      <c r="G372" s="192"/>
      <c r="H372" s="192"/>
    </row>
    <row r="373" spans="1:8">
      <c r="A373" s="25">
        <v>422</v>
      </c>
      <c r="B373" s="26"/>
      <c r="C373" s="27"/>
      <c r="D373" s="28" t="s">
        <v>140</v>
      </c>
      <c r="E373" s="191"/>
      <c r="F373" s="191"/>
      <c r="G373" s="192"/>
      <c r="H373" s="192"/>
    </row>
    <row r="374" spans="1:8">
      <c r="A374" s="46">
        <v>4221</v>
      </c>
      <c r="B374" s="26"/>
      <c r="C374" s="27"/>
      <c r="D374" s="32" t="s">
        <v>83</v>
      </c>
      <c r="E374" s="191"/>
      <c r="F374" s="191"/>
      <c r="G374" s="192"/>
      <c r="H374" s="192"/>
    </row>
    <row r="375" spans="1:8">
      <c r="A375" s="31">
        <v>4226</v>
      </c>
      <c r="B375" s="26"/>
      <c r="C375" s="27"/>
      <c r="D375" s="32" t="s">
        <v>84</v>
      </c>
      <c r="E375" s="191"/>
      <c r="F375" s="191"/>
      <c r="G375" s="192"/>
      <c r="H375" s="192"/>
    </row>
    <row r="376" spans="1:8" ht="26.25">
      <c r="A376" s="25">
        <v>424</v>
      </c>
      <c r="B376" s="26"/>
      <c r="C376" s="27"/>
      <c r="D376" s="28" t="s">
        <v>141</v>
      </c>
      <c r="E376" s="191"/>
      <c r="F376" s="191"/>
      <c r="G376" s="192"/>
      <c r="H376" s="192"/>
    </row>
    <row r="377" spans="1:8">
      <c r="A377" s="47">
        <v>4241</v>
      </c>
      <c r="B377" s="26"/>
      <c r="C377" s="27"/>
      <c r="D377" s="48" t="s">
        <v>86</v>
      </c>
      <c r="E377" s="191"/>
      <c r="F377" s="191"/>
      <c r="G377" s="192"/>
      <c r="H377" s="192"/>
    </row>
    <row r="378" spans="1:8">
      <c r="A378" s="113"/>
      <c r="B378" s="113"/>
      <c r="C378" s="114"/>
      <c r="D378" s="50" t="s">
        <v>142</v>
      </c>
      <c r="E378" s="210">
        <v>215</v>
      </c>
      <c r="F378" s="199">
        <v>2628.04</v>
      </c>
      <c r="G378" s="190">
        <v>0</v>
      </c>
      <c r="H378" s="190"/>
    </row>
    <row r="379" spans="1:8" ht="13.9" customHeight="1">
      <c r="A379" s="247" t="s">
        <v>105</v>
      </c>
      <c r="B379" s="247"/>
      <c r="C379" s="247"/>
      <c r="D379" s="109" t="s">
        <v>148</v>
      </c>
      <c r="E379" s="189"/>
      <c r="F379" s="189"/>
      <c r="G379" s="189"/>
      <c r="H379" s="189"/>
    </row>
    <row r="380" spans="1:8" ht="13.9" customHeight="1">
      <c r="A380" s="247" t="s">
        <v>160</v>
      </c>
      <c r="B380" s="247"/>
      <c r="C380" s="247"/>
      <c r="D380" s="109" t="s">
        <v>159</v>
      </c>
      <c r="E380" s="189"/>
      <c r="F380" s="189"/>
      <c r="G380" s="189"/>
      <c r="H380" s="189"/>
    </row>
    <row r="381" spans="1:8" ht="13.9" customHeight="1">
      <c r="A381" s="248" t="s">
        <v>158</v>
      </c>
      <c r="B381" s="248"/>
      <c r="C381" s="248"/>
      <c r="D381" s="111" t="s">
        <v>26</v>
      </c>
      <c r="E381" s="189"/>
      <c r="F381" s="189"/>
      <c r="G381" s="189"/>
      <c r="H381" s="189"/>
    </row>
    <row r="382" spans="1:8">
      <c r="A382" s="25">
        <v>3</v>
      </c>
      <c r="B382" s="26"/>
      <c r="C382" s="27"/>
      <c r="D382" s="28" t="s">
        <v>40</v>
      </c>
      <c r="E382" s="190">
        <f t="shared" ref="E382" si="43">SUM(E383,E394,E418)</f>
        <v>1749</v>
      </c>
      <c r="F382" s="190">
        <f t="shared" ref="F382" si="44">SUM(F383,F394,F418)</f>
        <v>1379.6</v>
      </c>
      <c r="G382" s="190">
        <f t="shared" ref="G382" si="45">SUM(G383,G394,G418)</f>
        <v>2124</v>
      </c>
      <c r="H382" s="190">
        <f>SUM(H383,H394,H418)</f>
        <v>1765.89</v>
      </c>
    </row>
    <row r="383" spans="1:8">
      <c r="A383" s="25">
        <v>31</v>
      </c>
      <c r="B383" s="26"/>
      <c r="C383" s="27"/>
      <c r="D383" s="28" t="s">
        <v>41</v>
      </c>
      <c r="E383" s="191"/>
      <c r="F383" s="191"/>
      <c r="G383" s="192"/>
      <c r="H383" s="192"/>
    </row>
    <row r="384" spans="1:8">
      <c r="A384" s="29">
        <v>311</v>
      </c>
      <c r="B384" s="26"/>
      <c r="C384" s="27"/>
      <c r="D384" s="30" t="s">
        <v>108</v>
      </c>
      <c r="E384" s="191"/>
      <c r="F384" s="191"/>
      <c r="G384" s="192"/>
      <c r="H384" s="192"/>
    </row>
    <row r="385" spans="1:8">
      <c r="A385" s="31">
        <v>3111</v>
      </c>
      <c r="B385" s="26"/>
      <c r="C385" s="27"/>
      <c r="D385" s="32" t="s">
        <v>42</v>
      </c>
      <c r="E385" s="191"/>
      <c r="F385" s="191"/>
      <c r="G385" s="192"/>
      <c r="H385" s="192"/>
    </row>
    <row r="386" spans="1:8">
      <c r="A386" s="31">
        <v>3112</v>
      </c>
      <c r="B386" s="26"/>
      <c r="C386" s="27"/>
      <c r="D386" s="32" t="s">
        <v>109</v>
      </c>
      <c r="E386" s="191"/>
      <c r="F386" s="191"/>
      <c r="G386" s="192"/>
      <c r="H386" s="192"/>
    </row>
    <row r="387" spans="1:8">
      <c r="A387" s="31">
        <v>3113</v>
      </c>
      <c r="B387" s="26"/>
      <c r="C387" s="27"/>
      <c r="D387" s="32" t="s">
        <v>43</v>
      </c>
      <c r="E387" s="191"/>
      <c r="F387" s="191"/>
      <c r="G387" s="192"/>
      <c r="H387" s="192"/>
    </row>
    <row r="388" spans="1:8">
      <c r="A388" s="31">
        <v>3114</v>
      </c>
      <c r="B388" s="26"/>
      <c r="C388" s="27"/>
      <c r="D388" s="32" t="s">
        <v>44</v>
      </c>
      <c r="E388" s="191"/>
      <c r="F388" s="191"/>
      <c r="G388" s="192"/>
      <c r="H388" s="192"/>
    </row>
    <row r="389" spans="1:8">
      <c r="A389" s="29">
        <v>312</v>
      </c>
      <c r="B389" s="26"/>
      <c r="C389" s="27"/>
      <c r="D389" s="30" t="s">
        <v>45</v>
      </c>
      <c r="E389" s="191"/>
      <c r="F389" s="191"/>
      <c r="G389" s="192"/>
      <c r="H389" s="192"/>
    </row>
    <row r="390" spans="1:8">
      <c r="A390" s="31">
        <v>3121</v>
      </c>
      <c r="B390" s="26"/>
      <c r="C390" s="27"/>
      <c r="D390" s="32" t="s">
        <v>45</v>
      </c>
      <c r="E390" s="191"/>
      <c r="F390" s="191"/>
      <c r="G390" s="192"/>
      <c r="H390" s="192"/>
    </row>
    <row r="391" spans="1:8">
      <c r="A391" s="29">
        <v>313</v>
      </c>
      <c r="B391" s="26"/>
      <c r="C391" s="27"/>
      <c r="D391" s="32" t="s">
        <v>110</v>
      </c>
      <c r="E391" s="191"/>
      <c r="F391" s="191"/>
      <c r="G391" s="192"/>
      <c r="H391" s="192"/>
    </row>
    <row r="392" spans="1:8" ht="26.25">
      <c r="A392" s="31">
        <v>3131</v>
      </c>
      <c r="B392" s="26"/>
      <c r="C392" s="27"/>
      <c r="D392" s="32" t="s">
        <v>111</v>
      </c>
      <c r="E392" s="191"/>
      <c r="F392" s="191"/>
      <c r="G392" s="192"/>
      <c r="H392" s="192"/>
    </row>
    <row r="393" spans="1:8" ht="26.25">
      <c r="A393" s="31">
        <v>3132</v>
      </c>
      <c r="B393" s="26"/>
      <c r="C393" s="27"/>
      <c r="D393" s="32" t="s">
        <v>112</v>
      </c>
      <c r="E393" s="191"/>
      <c r="F393" s="191"/>
      <c r="G393" s="192"/>
      <c r="H393" s="192"/>
    </row>
    <row r="394" spans="1:8">
      <c r="A394" s="25">
        <v>32</v>
      </c>
      <c r="B394" s="26"/>
      <c r="C394" s="27"/>
      <c r="D394" s="28" t="s">
        <v>113</v>
      </c>
      <c r="E394" s="190">
        <f t="shared" ref="E394:G394" si="46">SUM(E395,E400)</f>
        <v>1749</v>
      </c>
      <c r="F394" s="190">
        <f t="shared" si="46"/>
        <v>1379.6</v>
      </c>
      <c r="G394" s="190">
        <f t="shared" si="46"/>
        <v>2124</v>
      </c>
      <c r="H394" s="190">
        <f>SUM(H395,H400)</f>
        <v>1765.89</v>
      </c>
    </row>
    <row r="395" spans="1:8">
      <c r="A395" s="29">
        <v>321</v>
      </c>
      <c r="B395" s="26"/>
      <c r="C395" s="27"/>
      <c r="D395" s="30" t="s">
        <v>114</v>
      </c>
      <c r="E395" s="191"/>
      <c r="F395" s="191"/>
      <c r="G395" s="190"/>
      <c r="H395" s="192"/>
    </row>
    <row r="396" spans="1:8">
      <c r="A396" s="31">
        <v>3211</v>
      </c>
      <c r="B396" s="26"/>
      <c r="C396" s="27"/>
      <c r="D396" s="32" t="s">
        <v>50</v>
      </c>
      <c r="E396" s="191"/>
      <c r="F396" s="191"/>
      <c r="G396" s="192"/>
      <c r="H396" s="192"/>
    </row>
    <row r="397" spans="1:8" ht="26.25">
      <c r="A397" s="31">
        <v>3212</v>
      </c>
      <c r="B397" s="26"/>
      <c r="C397" s="27"/>
      <c r="D397" s="32" t="s">
        <v>115</v>
      </c>
      <c r="E397" s="191"/>
      <c r="F397" s="191"/>
      <c r="G397" s="192"/>
      <c r="H397" s="192"/>
    </row>
    <row r="398" spans="1:8">
      <c r="A398" s="31">
        <v>3213</v>
      </c>
      <c r="B398" s="26"/>
      <c r="C398" s="27"/>
      <c r="D398" s="32" t="s">
        <v>116</v>
      </c>
      <c r="E398" s="191"/>
      <c r="F398" s="191"/>
      <c r="G398" s="192"/>
      <c r="H398" s="192"/>
    </row>
    <row r="399" spans="1:8" ht="26.25">
      <c r="A399" s="31">
        <v>3214</v>
      </c>
      <c r="B399" s="26"/>
      <c r="C399" s="27"/>
      <c r="D399" s="32" t="s">
        <v>117</v>
      </c>
      <c r="E399" s="191"/>
      <c r="F399" s="191"/>
      <c r="G399" s="192"/>
      <c r="H399" s="192"/>
    </row>
    <row r="400" spans="1:8">
      <c r="A400" s="33">
        <v>322</v>
      </c>
      <c r="B400" s="34"/>
      <c r="C400" s="35"/>
      <c r="D400" s="36" t="s">
        <v>53</v>
      </c>
      <c r="E400" s="194">
        <f t="shared" ref="E400:F400" si="47">SUM(E401:E407)</f>
        <v>1749</v>
      </c>
      <c r="F400" s="194">
        <f t="shared" si="47"/>
        <v>1379.6</v>
      </c>
      <c r="G400" s="194">
        <f>SUM(G401:G407)</f>
        <v>2124</v>
      </c>
      <c r="H400" s="194">
        <f>SUM(H401:H407)</f>
        <v>1765.89</v>
      </c>
    </row>
    <row r="401" spans="1:8" ht="26.25">
      <c r="A401" s="31">
        <v>3221</v>
      </c>
      <c r="B401" s="26"/>
      <c r="C401" s="27"/>
      <c r="D401" s="32" t="s">
        <v>118</v>
      </c>
      <c r="E401" s="191"/>
      <c r="F401" s="191"/>
      <c r="G401" s="192"/>
      <c r="H401" s="192"/>
    </row>
    <row r="402" spans="1:8">
      <c r="A402" s="31">
        <v>3222</v>
      </c>
      <c r="B402" s="26"/>
      <c r="C402" s="27"/>
      <c r="D402" s="32" t="s">
        <v>55</v>
      </c>
      <c r="E402" s="191">
        <v>1749</v>
      </c>
      <c r="F402" s="191">
        <v>1379.6</v>
      </c>
      <c r="G402" s="192">
        <v>2124</v>
      </c>
      <c r="H402" s="192">
        <v>1765.89</v>
      </c>
    </row>
    <row r="403" spans="1:8">
      <c r="A403" s="31">
        <v>3223</v>
      </c>
      <c r="B403" s="26"/>
      <c r="C403" s="27"/>
      <c r="D403" s="32" t="s">
        <v>56</v>
      </c>
      <c r="E403" s="191"/>
      <c r="F403" s="191"/>
      <c r="G403" s="192"/>
      <c r="H403" s="192"/>
    </row>
    <row r="404" spans="1:8" ht="26.25">
      <c r="A404" s="37">
        <v>3224</v>
      </c>
      <c r="B404" s="38"/>
      <c r="C404" s="39"/>
      <c r="D404" s="40" t="s">
        <v>119</v>
      </c>
      <c r="E404" s="200"/>
      <c r="F404" s="200"/>
      <c r="G404" s="196"/>
      <c r="H404" s="201"/>
    </row>
    <row r="405" spans="1:8">
      <c r="A405" s="41">
        <v>3225</v>
      </c>
      <c r="B405" s="34"/>
      <c r="C405" s="35"/>
      <c r="D405" s="42" t="s">
        <v>57</v>
      </c>
      <c r="E405" s="197"/>
      <c r="F405" s="197"/>
      <c r="G405" s="198"/>
      <c r="H405" s="198"/>
    </row>
    <row r="406" spans="1:8" ht="26.25">
      <c r="A406" s="31">
        <v>3226</v>
      </c>
      <c r="B406" s="26"/>
      <c r="C406" s="27"/>
      <c r="D406" s="32" t="s">
        <v>120</v>
      </c>
      <c r="E406" s="191"/>
      <c r="F406" s="191"/>
      <c r="G406" s="192"/>
      <c r="H406" s="192"/>
    </row>
    <row r="407" spans="1:8" ht="26.25">
      <c r="A407" s="37">
        <v>3227</v>
      </c>
      <c r="B407" s="38"/>
      <c r="C407" s="39"/>
      <c r="D407" s="40" t="s">
        <v>121</v>
      </c>
      <c r="E407" s="200"/>
      <c r="F407" s="200"/>
      <c r="G407" s="196"/>
      <c r="H407" s="201"/>
    </row>
    <row r="408" spans="1:8">
      <c r="A408" s="43">
        <v>323</v>
      </c>
      <c r="B408" s="34"/>
      <c r="C408" s="35"/>
      <c r="D408" s="44" t="s">
        <v>59</v>
      </c>
      <c r="E408" s="197"/>
      <c r="F408" s="197"/>
      <c r="G408" s="194">
        <f>SUM(G409:G417)</f>
        <v>0</v>
      </c>
      <c r="H408" s="198"/>
    </row>
    <row r="409" spans="1:8">
      <c r="A409" s="31">
        <v>3231</v>
      </c>
      <c r="B409" s="26"/>
      <c r="C409" s="27"/>
      <c r="D409" s="32" t="s">
        <v>122</v>
      </c>
      <c r="E409" s="191"/>
      <c r="F409" s="191"/>
      <c r="G409" s="192"/>
      <c r="H409" s="192"/>
    </row>
    <row r="410" spans="1:8" ht="26.25">
      <c r="A410" s="31">
        <v>3232</v>
      </c>
      <c r="B410" s="26"/>
      <c r="C410" s="27"/>
      <c r="D410" s="32" t="s">
        <v>123</v>
      </c>
      <c r="E410" s="191"/>
      <c r="F410" s="191"/>
      <c r="G410" s="192"/>
      <c r="H410" s="192"/>
    </row>
    <row r="411" spans="1:8">
      <c r="A411" s="31">
        <v>3233</v>
      </c>
      <c r="B411" s="26"/>
      <c r="C411" s="27"/>
      <c r="D411" s="32" t="s">
        <v>124</v>
      </c>
      <c r="E411" s="191"/>
      <c r="F411" s="191"/>
      <c r="G411" s="192"/>
      <c r="H411" s="192"/>
    </row>
    <row r="412" spans="1:8">
      <c r="A412" s="31">
        <v>3234</v>
      </c>
      <c r="B412" s="26"/>
      <c r="C412" s="27"/>
      <c r="D412" s="32" t="s">
        <v>63</v>
      </c>
      <c r="E412" s="191"/>
      <c r="F412" s="191"/>
      <c r="G412" s="192"/>
      <c r="H412" s="192"/>
    </row>
    <row r="413" spans="1:8">
      <c r="A413" s="31">
        <v>3235</v>
      </c>
      <c r="B413" s="26"/>
      <c r="C413" s="27"/>
      <c r="D413" s="45" t="s">
        <v>125</v>
      </c>
      <c r="E413" s="191"/>
      <c r="F413" s="191"/>
      <c r="G413" s="192"/>
      <c r="H413" s="192"/>
    </row>
    <row r="414" spans="1:8">
      <c r="A414" s="31">
        <v>3236</v>
      </c>
      <c r="B414" s="26"/>
      <c r="C414" s="27"/>
      <c r="D414" s="32" t="s">
        <v>126</v>
      </c>
      <c r="E414" s="191"/>
      <c r="F414" s="191"/>
      <c r="G414" s="192"/>
      <c r="H414" s="192"/>
    </row>
    <row r="415" spans="1:8">
      <c r="A415" s="31">
        <v>3237</v>
      </c>
      <c r="B415" s="26"/>
      <c r="C415" s="27"/>
      <c r="D415" s="32" t="s">
        <v>127</v>
      </c>
      <c r="E415" s="191"/>
      <c r="F415" s="191"/>
      <c r="G415" s="192"/>
      <c r="H415" s="192"/>
    </row>
    <row r="416" spans="1:8">
      <c r="A416" s="31">
        <v>3238</v>
      </c>
      <c r="B416" s="26"/>
      <c r="C416" s="27"/>
      <c r="D416" s="32" t="s">
        <v>66</v>
      </c>
      <c r="E416" s="191"/>
      <c r="F416" s="191"/>
      <c r="G416" s="192"/>
      <c r="H416" s="192"/>
    </row>
    <row r="417" spans="1:8">
      <c r="A417" s="31">
        <v>3239</v>
      </c>
      <c r="B417" s="26"/>
      <c r="C417" s="27"/>
      <c r="D417" s="32" t="s">
        <v>67</v>
      </c>
      <c r="E417" s="191"/>
      <c r="F417" s="191"/>
      <c r="G417" s="192"/>
      <c r="H417" s="192"/>
    </row>
    <row r="418" spans="1:8">
      <c r="A418" s="25">
        <v>34</v>
      </c>
      <c r="B418" s="26"/>
      <c r="C418" s="27"/>
      <c r="D418" s="28" t="s">
        <v>131</v>
      </c>
      <c r="E418" s="191"/>
      <c r="F418" s="191"/>
      <c r="G418" s="190"/>
      <c r="H418" s="192"/>
    </row>
    <row r="419" spans="1:8">
      <c r="A419" s="29">
        <v>343</v>
      </c>
      <c r="B419" s="26"/>
      <c r="C419" s="27"/>
      <c r="D419" s="30" t="s">
        <v>75</v>
      </c>
      <c r="E419" s="191"/>
      <c r="F419" s="191"/>
      <c r="G419" s="190">
        <f>SUM(G420:G423)</f>
        <v>0</v>
      </c>
      <c r="H419" s="192"/>
    </row>
    <row r="420" spans="1:8" ht="26.25">
      <c r="A420" s="31">
        <v>3431</v>
      </c>
      <c r="B420" s="26"/>
      <c r="C420" s="27"/>
      <c r="D420" s="32" t="s">
        <v>76</v>
      </c>
      <c r="E420" s="191"/>
      <c r="F420" s="191"/>
      <c r="G420" s="192"/>
      <c r="H420" s="192"/>
    </row>
    <row r="421" spans="1:8" ht="26.25">
      <c r="A421" s="31">
        <v>3432</v>
      </c>
      <c r="B421" s="26"/>
      <c r="C421" s="27"/>
      <c r="D421" s="32" t="s">
        <v>132</v>
      </c>
      <c r="E421" s="191"/>
      <c r="F421" s="191"/>
      <c r="G421" s="192"/>
      <c r="H421" s="192"/>
    </row>
    <row r="422" spans="1:8">
      <c r="A422" s="31">
        <v>3433</v>
      </c>
      <c r="B422" s="26"/>
      <c r="C422" s="27"/>
      <c r="D422" s="32" t="s">
        <v>133</v>
      </c>
      <c r="E422" s="191"/>
      <c r="F422" s="191"/>
      <c r="G422" s="192"/>
      <c r="H422" s="192"/>
    </row>
    <row r="423" spans="1:8" ht="26.25">
      <c r="A423" s="31">
        <v>3434</v>
      </c>
      <c r="B423" s="26"/>
      <c r="C423" s="27"/>
      <c r="D423" s="32" t="s">
        <v>134</v>
      </c>
      <c r="E423" s="191"/>
      <c r="F423" s="191"/>
      <c r="G423" s="192"/>
      <c r="H423" s="192"/>
    </row>
    <row r="424" spans="1:8" ht="26.25">
      <c r="A424" s="25">
        <v>4</v>
      </c>
      <c r="B424" s="26"/>
      <c r="C424" s="27"/>
      <c r="D424" s="28" t="s">
        <v>80</v>
      </c>
      <c r="E424" s="191"/>
      <c r="F424" s="191"/>
      <c r="G424" s="190">
        <f>SUM(G425,)</f>
        <v>0</v>
      </c>
      <c r="H424" s="192"/>
    </row>
    <row r="425" spans="1:8" ht="39">
      <c r="A425" s="25">
        <v>42</v>
      </c>
      <c r="B425" s="26"/>
      <c r="C425" s="27"/>
      <c r="D425" s="28" t="s">
        <v>81</v>
      </c>
      <c r="E425" s="191"/>
      <c r="F425" s="191"/>
      <c r="G425" s="192"/>
      <c r="H425" s="192"/>
    </row>
    <row r="426" spans="1:8">
      <c r="A426" s="29">
        <v>421</v>
      </c>
      <c r="B426" s="26"/>
      <c r="C426" s="27"/>
      <c r="D426" s="30" t="s">
        <v>135</v>
      </c>
      <c r="E426" s="191"/>
      <c r="F426" s="191"/>
      <c r="G426" s="192"/>
      <c r="H426" s="192"/>
    </row>
    <row r="427" spans="1:8">
      <c r="A427" s="31">
        <v>4211</v>
      </c>
      <c r="B427" s="26"/>
      <c r="C427" s="27"/>
      <c r="D427" s="32" t="s">
        <v>136</v>
      </c>
      <c r="E427" s="191"/>
      <c r="F427" s="191"/>
      <c r="G427" s="192"/>
      <c r="H427" s="192"/>
    </row>
    <row r="428" spans="1:8">
      <c r="A428" s="31">
        <v>4212</v>
      </c>
      <c r="B428" s="26"/>
      <c r="C428" s="27"/>
      <c r="D428" s="32" t="s">
        <v>137</v>
      </c>
      <c r="E428" s="191"/>
      <c r="F428" s="191"/>
      <c r="G428" s="192"/>
      <c r="H428" s="192"/>
    </row>
    <row r="429" spans="1:8" ht="26.25">
      <c r="A429" s="31">
        <v>4213</v>
      </c>
      <c r="B429" s="26"/>
      <c r="C429" s="27"/>
      <c r="D429" s="32" t="s">
        <v>138</v>
      </c>
      <c r="E429" s="191"/>
      <c r="F429" s="191"/>
      <c r="G429" s="192"/>
      <c r="H429" s="192"/>
    </row>
    <row r="430" spans="1:8">
      <c r="A430" s="31">
        <v>4214</v>
      </c>
      <c r="B430" s="26"/>
      <c r="C430" s="27"/>
      <c r="D430" s="32" t="s">
        <v>139</v>
      </c>
      <c r="E430" s="191"/>
      <c r="F430" s="191"/>
      <c r="G430" s="192"/>
      <c r="H430" s="192"/>
    </row>
    <row r="431" spans="1:8">
      <c r="A431" s="25">
        <v>422</v>
      </c>
      <c r="B431" s="26"/>
      <c r="C431" s="27"/>
      <c r="D431" s="28" t="s">
        <v>140</v>
      </c>
      <c r="E431" s="191"/>
      <c r="F431" s="191"/>
      <c r="G431" s="192"/>
      <c r="H431" s="192"/>
    </row>
    <row r="432" spans="1:8">
      <c r="A432" s="46">
        <v>4221</v>
      </c>
      <c r="B432" s="26"/>
      <c r="C432" s="27"/>
      <c r="D432" s="32" t="s">
        <v>83</v>
      </c>
      <c r="E432" s="191"/>
      <c r="F432" s="191"/>
      <c r="G432" s="192"/>
      <c r="H432" s="192"/>
    </row>
    <row r="433" spans="1:8">
      <c r="A433" s="31">
        <v>4226</v>
      </c>
      <c r="B433" s="26"/>
      <c r="C433" s="27"/>
      <c r="D433" s="32" t="s">
        <v>84</v>
      </c>
      <c r="E433" s="191"/>
      <c r="F433" s="191"/>
      <c r="G433" s="192"/>
      <c r="H433" s="192"/>
    </row>
    <row r="434" spans="1:8" ht="26.25">
      <c r="A434" s="25">
        <v>424</v>
      </c>
      <c r="B434" s="26"/>
      <c r="C434" s="27"/>
      <c r="D434" s="28" t="s">
        <v>141</v>
      </c>
      <c r="E434" s="191"/>
      <c r="F434" s="191"/>
      <c r="G434" s="192"/>
      <c r="H434" s="192"/>
    </row>
    <row r="435" spans="1:8">
      <c r="A435" s="47">
        <v>4241</v>
      </c>
      <c r="B435" s="26"/>
      <c r="C435" s="27"/>
      <c r="D435" s="48" t="s">
        <v>86</v>
      </c>
      <c r="E435" s="191"/>
      <c r="F435" s="191"/>
      <c r="G435" s="192"/>
      <c r="H435" s="192"/>
    </row>
    <row r="436" spans="1:8">
      <c r="A436" s="113"/>
      <c r="B436" s="113"/>
      <c r="C436" s="114"/>
      <c r="D436" s="50" t="s">
        <v>142</v>
      </c>
      <c r="E436" s="199">
        <v>1749</v>
      </c>
      <c r="F436" s="199">
        <v>2190.59</v>
      </c>
      <c r="G436" s="190">
        <v>2124</v>
      </c>
      <c r="H436" s="190">
        <f>SUM(H424,H382)</f>
        <v>1765.89</v>
      </c>
    </row>
    <row r="437" spans="1:8" ht="13.9" customHeight="1">
      <c r="A437" s="247" t="s">
        <v>105</v>
      </c>
      <c r="B437" s="247"/>
      <c r="C437" s="247"/>
      <c r="D437" s="109" t="s">
        <v>148</v>
      </c>
      <c r="E437" s="189"/>
      <c r="F437" s="189"/>
      <c r="G437" s="189"/>
      <c r="H437" s="189"/>
    </row>
    <row r="438" spans="1:8" ht="29.25" customHeight="1">
      <c r="A438" s="247" t="s">
        <v>161</v>
      </c>
      <c r="B438" s="247"/>
      <c r="C438" s="247"/>
      <c r="D438" s="109" t="s">
        <v>162</v>
      </c>
      <c r="E438" s="189"/>
      <c r="F438" s="189"/>
      <c r="G438" s="189"/>
      <c r="H438" s="189"/>
    </row>
    <row r="439" spans="1:8" ht="13.9" customHeight="1">
      <c r="A439" s="248" t="s">
        <v>163</v>
      </c>
      <c r="B439" s="248"/>
      <c r="C439" s="248"/>
      <c r="D439" s="111" t="s">
        <v>164</v>
      </c>
      <c r="E439" s="189"/>
      <c r="F439" s="189"/>
      <c r="G439" s="189"/>
      <c r="H439" s="189"/>
    </row>
    <row r="440" spans="1:8">
      <c r="A440" s="25">
        <v>3</v>
      </c>
      <c r="B440" s="26"/>
      <c r="C440" s="27"/>
      <c r="D440" s="28" t="s">
        <v>40</v>
      </c>
      <c r="E440" s="190">
        <f t="shared" ref="E440:G440" si="48">SUM(E441,E452,E476)</f>
        <v>1386.41</v>
      </c>
      <c r="F440" s="190">
        <f t="shared" si="48"/>
        <v>1186.4000000000001</v>
      </c>
      <c r="G440" s="190">
        <f t="shared" si="48"/>
        <v>623.66000000000008</v>
      </c>
      <c r="H440" s="190">
        <f>SUM(H441,H452,H476)</f>
        <v>1472.35</v>
      </c>
    </row>
    <row r="441" spans="1:8">
      <c r="A441" s="25">
        <v>31</v>
      </c>
      <c r="B441" s="26"/>
      <c r="C441" s="27"/>
      <c r="D441" s="28" t="s">
        <v>41</v>
      </c>
      <c r="E441" s="192">
        <v>1384.74</v>
      </c>
      <c r="F441" s="192">
        <v>1184.73</v>
      </c>
      <c r="G441" s="192">
        <f>SUM(G442,G447,G449)</f>
        <v>623.66000000000008</v>
      </c>
      <c r="H441" s="192">
        <f>SUM(H442,H447,H449)</f>
        <v>1467.52</v>
      </c>
    </row>
    <row r="442" spans="1:8">
      <c r="A442" s="29">
        <v>311</v>
      </c>
      <c r="B442" s="26"/>
      <c r="C442" s="27"/>
      <c r="D442" s="30" t="s">
        <v>108</v>
      </c>
      <c r="E442" s="192">
        <f t="shared" ref="E442:G442" si="49">SUM(E443:E446)</f>
        <v>417.66</v>
      </c>
      <c r="F442" s="192">
        <f t="shared" si="49"/>
        <v>417.65</v>
      </c>
      <c r="G442" s="192">
        <f t="shared" si="49"/>
        <v>485.41</v>
      </c>
      <c r="H442" s="192">
        <f>SUM(H443:H446)</f>
        <v>1119.8399999999999</v>
      </c>
    </row>
    <row r="443" spans="1:8">
      <c r="A443" s="31">
        <v>3111</v>
      </c>
      <c r="B443" s="26"/>
      <c r="C443" s="27"/>
      <c r="D443" s="32" t="s">
        <v>42</v>
      </c>
      <c r="E443" s="191">
        <v>417.66</v>
      </c>
      <c r="F443" s="191">
        <v>417.65</v>
      </c>
      <c r="G443" s="192">
        <v>485.41</v>
      </c>
      <c r="H443" s="192">
        <v>1119.8399999999999</v>
      </c>
    </row>
    <row r="444" spans="1:8">
      <c r="A444" s="31">
        <v>3112</v>
      </c>
      <c r="B444" s="26"/>
      <c r="C444" s="27"/>
      <c r="D444" s="32" t="s">
        <v>109</v>
      </c>
      <c r="E444" s="191"/>
      <c r="F444" s="191"/>
      <c r="G444" s="192"/>
      <c r="H444" s="192"/>
    </row>
    <row r="445" spans="1:8">
      <c r="A445" s="31">
        <v>3113</v>
      </c>
      <c r="B445" s="26"/>
      <c r="C445" s="27"/>
      <c r="D445" s="32" t="s">
        <v>43</v>
      </c>
      <c r="E445" s="191"/>
      <c r="F445" s="191"/>
      <c r="G445" s="192"/>
      <c r="H445" s="192"/>
    </row>
    <row r="446" spans="1:8">
      <c r="A446" s="31">
        <v>3114</v>
      </c>
      <c r="B446" s="26"/>
      <c r="C446" s="27"/>
      <c r="D446" s="32" t="s">
        <v>44</v>
      </c>
      <c r="E446" s="191"/>
      <c r="F446" s="191"/>
      <c r="G446" s="192"/>
      <c r="H446" s="192"/>
    </row>
    <row r="447" spans="1:8">
      <c r="A447" s="29">
        <v>312</v>
      </c>
      <c r="B447" s="26"/>
      <c r="C447" s="27"/>
      <c r="D447" s="30" t="s">
        <v>45</v>
      </c>
      <c r="E447" s="190">
        <f t="shared" ref="E447:G447" si="50">SUM(E448)</f>
        <v>898.16</v>
      </c>
      <c r="F447" s="190">
        <f t="shared" si="50"/>
        <v>698.16</v>
      </c>
      <c r="G447" s="190">
        <f t="shared" si="50"/>
        <v>59</v>
      </c>
      <c r="H447" s="190">
        <f>SUM(H448)</f>
        <v>110</v>
      </c>
    </row>
    <row r="448" spans="1:8">
      <c r="A448" s="31">
        <v>3121</v>
      </c>
      <c r="B448" s="26"/>
      <c r="C448" s="27"/>
      <c r="D448" s="32" t="s">
        <v>45</v>
      </c>
      <c r="E448" s="191">
        <v>898.16</v>
      </c>
      <c r="F448" s="191">
        <v>698.16</v>
      </c>
      <c r="G448" s="192">
        <v>59</v>
      </c>
      <c r="H448" s="192">
        <v>110</v>
      </c>
    </row>
    <row r="449" spans="1:8">
      <c r="A449" s="29">
        <v>313</v>
      </c>
      <c r="B449" s="26"/>
      <c r="C449" s="27"/>
      <c r="D449" s="32" t="s">
        <v>110</v>
      </c>
      <c r="E449" s="190">
        <f t="shared" ref="E449:G449" si="51">SUM(E450:E451)</f>
        <v>68.92</v>
      </c>
      <c r="F449" s="190">
        <f t="shared" si="51"/>
        <v>68.92</v>
      </c>
      <c r="G449" s="190">
        <f t="shared" si="51"/>
        <v>79.25</v>
      </c>
      <c r="H449" s="190">
        <f>SUM(H450:H451)</f>
        <v>237.68</v>
      </c>
    </row>
    <row r="450" spans="1:8" ht="26.25">
      <c r="A450" s="31">
        <v>3131</v>
      </c>
      <c r="B450" s="26"/>
      <c r="C450" s="27"/>
      <c r="D450" s="32" t="s">
        <v>111</v>
      </c>
      <c r="E450" s="191"/>
      <c r="F450" s="191"/>
      <c r="G450" s="192"/>
      <c r="H450" s="192"/>
    </row>
    <row r="451" spans="1:8" ht="26.25">
      <c r="A451" s="31">
        <v>3132</v>
      </c>
      <c r="B451" s="26"/>
      <c r="C451" s="27"/>
      <c r="D451" s="32" t="s">
        <v>112</v>
      </c>
      <c r="E451" s="191">
        <v>68.92</v>
      </c>
      <c r="F451" s="191">
        <v>68.92</v>
      </c>
      <c r="G451" s="192">
        <v>79.25</v>
      </c>
      <c r="H451" s="192">
        <v>237.68</v>
      </c>
    </row>
    <row r="452" spans="1:8">
      <c r="A452" s="25">
        <v>32</v>
      </c>
      <c r="B452" s="26"/>
      <c r="C452" s="27"/>
      <c r="D452" s="28" t="s">
        <v>113</v>
      </c>
      <c r="E452" s="190">
        <f t="shared" ref="E452:G452" si="52">SUM(E453,E458,E466)</f>
        <v>1.67</v>
      </c>
      <c r="F452" s="190">
        <f t="shared" si="52"/>
        <v>1.67</v>
      </c>
      <c r="G452" s="190">
        <f t="shared" si="52"/>
        <v>0</v>
      </c>
      <c r="H452" s="190">
        <f>SUM(H453,H458,H466)</f>
        <v>4.83</v>
      </c>
    </row>
    <row r="453" spans="1:8">
      <c r="A453" s="29">
        <v>321</v>
      </c>
      <c r="B453" s="26"/>
      <c r="C453" s="27"/>
      <c r="D453" s="30" t="s">
        <v>114</v>
      </c>
      <c r="E453" s="192">
        <f t="shared" ref="E453:G453" si="53">SUM(E454:E457)</f>
        <v>1.67</v>
      </c>
      <c r="F453" s="192">
        <f t="shared" si="53"/>
        <v>1.67</v>
      </c>
      <c r="G453" s="192">
        <f t="shared" si="53"/>
        <v>0</v>
      </c>
      <c r="H453" s="192">
        <f>SUM(H454:H457)</f>
        <v>4.83</v>
      </c>
    </row>
    <row r="454" spans="1:8">
      <c r="A454" s="31">
        <v>3211</v>
      </c>
      <c r="B454" s="26"/>
      <c r="C454" s="27"/>
      <c r="D454" s="32" t="s">
        <v>50</v>
      </c>
      <c r="E454" s="191"/>
      <c r="F454" s="191"/>
      <c r="G454" s="192"/>
      <c r="H454" s="192"/>
    </row>
    <row r="455" spans="1:8" ht="26.25">
      <c r="A455" s="31">
        <v>3212</v>
      </c>
      <c r="B455" s="26"/>
      <c r="C455" s="27"/>
      <c r="D455" s="32" t="s">
        <v>115</v>
      </c>
      <c r="E455" s="191">
        <v>1.67</v>
      </c>
      <c r="F455" s="191">
        <v>1.67</v>
      </c>
      <c r="G455" s="192"/>
      <c r="H455" s="192">
        <v>4.83</v>
      </c>
    </row>
    <row r="456" spans="1:8">
      <c r="A456" s="31">
        <v>3213</v>
      </c>
      <c r="B456" s="26"/>
      <c r="C456" s="27"/>
      <c r="D456" s="32" t="s">
        <v>116</v>
      </c>
      <c r="E456" s="191"/>
      <c r="F456" s="191"/>
      <c r="G456" s="192"/>
      <c r="H456" s="192"/>
    </row>
    <row r="457" spans="1:8" ht="26.25">
      <c r="A457" s="31">
        <v>3214</v>
      </c>
      <c r="B457" s="26"/>
      <c r="C457" s="27"/>
      <c r="D457" s="32" t="s">
        <v>117</v>
      </c>
      <c r="E457" s="191"/>
      <c r="F457" s="191"/>
      <c r="G457" s="192"/>
      <c r="H457" s="192"/>
    </row>
    <row r="458" spans="1:8">
      <c r="A458" s="33">
        <v>322</v>
      </c>
      <c r="B458" s="34"/>
      <c r="C458" s="35"/>
      <c r="D458" s="36" t="s">
        <v>53</v>
      </c>
      <c r="E458" s="197"/>
      <c r="F458" s="197"/>
      <c r="G458" s="194"/>
      <c r="H458" s="198"/>
    </row>
    <row r="459" spans="1:8" ht="26.25">
      <c r="A459" s="31">
        <v>3221</v>
      </c>
      <c r="B459" s="26"/>
      <c r="C459" s="27"/>
      <c r="D459" s="32" t="s">
        <v>118</v>
      </c>
      <c r="E459" s="191"/>
      <c r="F459" s="191"/>
      <c r="G459" s="192"/>
      <c r="H459" s="192"/>
    </row>
    <row r="460" spans="1:8">
      <c r="A460" s="31">
        <v>3222</v>
      </c>
      <c r="B460" s="26"/>
      <c r="C460" s="27"/>
      <c r="D460" s="32" t="s">
        <v>55</v>
      </c>
      <c r="E460" s="191"/>
      <c r="F460" s="191"/>
      <c r="G460" s="192"/>
      <c r="H460" s="192"/>
    </row>
    <row r="461" spans="1:8">
      <c r="A461" s="31">
        <v>3223</v>
      </c>
      <c r="B461" s="26"/>
      <c r="C461" s="27"/>
      <c r="D461" s="32" t="s">
        <v>56</v>
      </c>
      <c r="E461" s="191"/>
      <c r="F461" s="191"/>
      <c r="G461" s="192"/>
      <c r="H461" s="192"/>
    </row>
    <row r="462" spans="1:8" ht="26.25">
      <c r="A462" s="37">
        <v>3224</v>
      </c>
      <c r="B462" s="38"/>
      <c r="C462" s="39"/>
      <c r="D462" s="40" t="s">
        <v>119</v>
      </c>
      <c r="E462" s="200"/>
      <c r="F462" s="200"/>
      <c r="G462" s="196"/>
      <c r="H462" s="201"/>
    </row>
    <row r="463" spans="1:8">
      <c r="A463" s="41">
        <v>3225</v>
      </c>
      <c r="B463" s="34"/>
      <c r="C463" s="35"/>
      <c r="D463" s="42" t="s">
        <v>57</v>
      </c>
      <c r="E463" s="197"/>
      <c r="F463" s="197"/>
      <c r="G463" s="198"/>
      <c r="H463" s="198"/>
    </row>
    <row r="464" spans="1:8" ht="26.25">
      <c r="A464" s="31">
        <v>3226</v>
      </c>
      <c r="B464" s="26"/>
      <c r="C464" s="27"/>
      <c r="D464" s="32" t="s">
        <v>120</v>
      </c>
      <c r="E464" s="191"/>
      <c r="F464" s="191"/>
      <c r="G464" s="192"/>
      <c r="H464" s="192"/>
    </row>
    <row r="465" spans="1:8" ht="26.25">
      <c r="A465" s="37">
        <v>3227</v>
      </c>
      <c r="B465" s="38"/>
      <c r="C465" s="39"/>
      <c r="D465" s="40" t="s">
        <v>121</v>
      </c>
      <c r="E465" s="200"/>
      <c r="F465" s="200"/>
      <c r="G465" s="196"/>
      <c r="H465" s="201"/>
    </row>
    <row r="466" spans="1:8">
      <c r="A466" s="43">
        <v>323</v>
      </c>
      <c r="B466" s="34"/>
      <c r="C466" s="35"/>
      <c r="D466" s="44" t="s">
        <v>59</v>
      </c>
      <c r="E466" s="197"/>
      <c r="F466" s="197"/>
      <c r="G466" s="194">
        <f>SUM(G467:G475)</f>
        <v>0</v>
      </c>
      <c r="H466" s="198"/>
    </row>
    <row r="467" spans="1:8">
      <c r="A467" s="31">
        <v>3231</v>
      </c>
      <c r="B467" s="26"/>
      <c r="C467" s="27"/>
      <c r="D467" s="32" t="s">
        <v>122</v>
      </c>
      <c r="E467" s="191"/>
      <c r="F467" s="191"/>
      <c r="G467" s="192"/>
      <c r="H467" s="192"/>
    </row>
    <row r="468" spans="1:8" ht="26.25">
      <c r="A468" s="31">
        <v>3232</v>
      </c>
      <c r="B468" s="26"/>
      <c r="C468" s="27"/>
      <c r="D468" s="32" t="s">
        <v>123</v>
      </c>
      <c r="E468" s="191"/>
      <c r="F468" s="191"/>
      <c r="G468" s="192"/>
      <c r="H468" s="192"/>
    </row>
    <row r="469" spans="1:8">
      <c r="A469" s="31">
        <v>3233</v>
      </c>
      <c r="B469" s="26"/>
      <c r="C469" s="27"/>
      <c r="D469" s="32" t="s">
        <v>124</v>
      </c>
      <c r="E469" s="191"/>
      <c r="F469" s="191"/>
      <c r="G469" s="192"/>
      <c r="H469" s="192"/>
    </row>
    <row r="470" spans="1:8">
      <c r="A470" s="31">
        <v>3234</v>
      </c>
      <c r="B470" s="26"/>
      <c r="C470" s="27"/>
      <c r="D470" s="32" t="s">
        <v>63</v>
      </c>
      <c r="E470" s="191"/>
      <c r="F470" s="191"/>
      <c r="G470" s="192"/>
      <c r="H470" s="192"/>
    </row>
    <row r="471" spans="1:8">
      <c r="A471" s="31">
        <v>3235</v>
      </c>
      <c r="B471" s="26"/>
      <c r="C471" s="27"/>
      <c r="D471" s="45" t="s">
        <v>125</v>
      </c>
      <c r="E471" s="191"/>
      <c r="F471" s="191"/>
      <c r="G471" s="192"/>
      <c r="H471" s="192"/>
    </row>
    <row r="472" spans="1:8">
      <c r="A472" s="31">
        <v>3236</v>
      </c>
      <c r="B472" s="26"/>
      <c r="C472" s="27"/>
      <c r="D472" s="32" t="s">
        <v>126</v>
      </c>
      <c r="E472" s="191"/>
      <c r="F472" s="191"/>
      <c r="G472" s="192"/>
      <c r="H472" s="192"/>
    </row>
    <row r="473" spans="1:8">
      <c r="A473" s="31">
        <v>3237</v>
      </c>
      <c r="B473" s="26"/>
      <c r="C473" s="27"/>
      <c r="D473" s="32" t="s">
        <v>127</v>
      </c>
      <c r="E473" s="191"/>
      <c r="F473" s="191"/>
      <c r="G473" s="192"/>
      <c r="H473" s="192"/>
    </row>
    <row r="474" spans="1:8">
      <c r="A474" s="31">
        <v>3238</v>
      </c>
      <c r="B474" s="26"/>
      <c r="C474" s="27"/>
      <c r="D474" s="32" t="s">
        <v>66</v>
      </c>
      <c r="E474" s="191"/>
      <c r="F474" s="191"/>
      <c r="G474" s="192"/>
      <c r="H474" s="192"/>
    </row>
    <row r="475" spans="1:8">
      <c r="A475" s="31">
        <v>3239</v>
      </c>
      <c r="B475" s="26"/>
      <c r="C475" s="27"/>
      <c r="D475" s="32" t="s">
        <v>67</v>
      </c>
      <c r="E475" s="191"/>
      <c r="F475" s="191"/>
      <c r="G475" s="192"/>
      <c r="H475" s="192"/>
    </row>
    <row r="476" spans="1:8">
      <c r="A476" s="25">
        <v>34</v>
      </c>
      <c r="B476" s="26"/>
      <c r="C476" s="27"/>
      <c r="D476" s="28" t="s">
        <v>131</v>
      </c>
      <c r="E476" s="191"/>
      <c r="F476" s="191"/>
      <c r="G476" s="190"/>
      <c r="H476" s="192"/>
    </row>
    <row r="477" spans="1:8">
      <c r="A477" s="29">
        <v>343</v>
      </c>
      <c r="B477" s="26"/>
      <c r="C477" s="27"/>
      <c r="D477" s="30" t="s">
        <v>75</v>
      </c>
      <c r="E477" s="191"/>
      <c r="F477" s="191"/>
      <c r="G477" s="190">
        <f>SUM(G478:G481)</f>
        <v>0</v>
      </c>
      <c r="H477" s="192"/>
    </row>
    <row r="478" spans="1:8" ht="26.25">
      <c r="A478" s="31">
        <v>3431</v>
      </c>
      <c r="B478" s="26"/>
      <c r="C478" s="27"/>
      <c r="D478" s="32" t="s">
        <v>76</v>
      </c>
      <c r="E478" s="191"/>
      <c r="F478" s="191"/>
      <c r="G478" s="192"/>
      <c r="H478" s="192"/>
    </row>
    <row r="479" spans="1:8" ht="26.25">
      <c r="A479" s="31">
        <v>3432</v>
      </c>
      <c r="B479" s="26"/>
      <c r="C479" s="27"/>
      <c r="D479" s="32" t="s">
        <v>132</v>
      </c>
      <c r="E479" s="191"/>
      <c r="F479" s="191"/>
      <c r="G479" s="192"/>
      <c r="H479" s="192"/>
    </row>
    <row r="480" spans="1:8">
      <c r="A480" s="31">
        <v>3433</v>
      </c>
      <c r="B480" s="26"/>
      <c r="C480" s="27"/>
      <c r="D480" s="32" t="s">
        <v>133</v>
      </c>
      <c r="E480" s="191"/>
      <c r="F480" s="191"/>
      <c r="G480" s="192"/>
      <c r="H480" s="192"/>
    </row>
    <row r="481" spans="1:8" ht="26.25">
      <c r="A481" s="31">
        <v>3434</v>
      </c>
      <c r="B481" s="26"/>
      <c r="C481" s="27"/>
      <c r="D481" s="32" t="s">
        <v>134</v>
      </c>
      <c r="E481" s="191"/>
      <c r="F481" s="191"/>
      <c r="G481" s="192"/>
      <c r="H481" s="192"/>
    </row>
    <row r="482" spans="1:8" ht="26.25">
      <c r="A482" s="25">
        <v>4</v>
      </c>
      <c r="B482" s="26"/>
      <c r="C482" s="27"/>
      <c r="D482" s="28" t="s">
        <v>80</v>
      </c>
      <c r="E482" s="191"/>
      <c r="F482" s="191"/>
      <c r="G482" s="190">
        <f>SUM(G483,)</f>
        <v>0</v>
      </c>
      <c r="H482" s="192"/>
    </row>
    <row r="483" spans="1:8" ht="39">
      <c r="A483" s="25">
        <v>42</v>
      </c>
      <c r="B483" s="26"/>
      <c r="C483" s="27"/>
      <c r="D483" s="28" t="s">
        <v>81</v>
      </c>
      <c r="E483" s="191"/>
      <c r="F483" s="191"/>
      <c r="G483" s="192"/>
      <c r="H483" s="192"/>
    </row>
    <row r="484" spans="1:8">
      <c r="A484" s="29">
        <v>421</v>
      </c>
      <c r="B484" s="26"/>
      <c r="C484" s="27"/>
      <c r="D484" s="30" t="s">
        <v>135</v>
      </c>
      <c r="E484" s="191"/>
      <c r="F484" s="191"/>
      <c r="G484" s="192"/>
      <c r="H484" s="192"/>
    </row>
    <row r="485" spans="1:8">
      <c r="A485" s="31">
        <v>4211</v>
      </c>
      <c r="B485" s="26"/>
      <c r="C485" s="27"/>
      <c r="D485" s="32" t="s">
        <v>136</v>
      </c>
      <c r="E485" s="191"/>
      <c r="F485" s="191"/>
      <c r="G485" s="192"/>
      <c r="H485" s="192"/>
    </row>
    <row r="486" spans="1:8">
      <c r="A486" s="31">
        <v>4212</v>
      </c>
      <c r="B486" s="26"/>
      <c r="C486" s="27"/>
      <c r="D486" s="32" t="s">
        <v>137</v>
      </c>
      <c r="E486" s="191"/>
      <c r="F486" s="191"/>
      <c r="G486" s="192"/>
      <c r="H486" s="192"/>
    </row>
    <row r="487" spans="1:8" ht="26.25">
      <c r="A487" s="31">
        <v>4213</v>
      </c>
      <c r="B487" s="26"/>
      <c r="C487" s="27"/>
      <c r="D487" s="32" t="s">
        <v>138</v>
      </c>
      <c r="E487" s="191"/>
      <c r="F487" s="191"/>
      <c r="G487" s="192"/>
      <c r="H487" s="192"/>
    </row>
    <row r="488" spans="1:8">
      <c r="A488" s="31">
        <v>4214</v>
      </c>
      <c r="B488" s="26"/>
      <c r="C488" s="27"/>
      <c r="D488" s="32" t="s">
        <v>139</v>
      </c>
      <c r="E488" s="191"/>
      <c r="F488" s="191"/>
      <c r="G488" s="192"/>
      <c r="H488" s="192"/>
    </row>
    <row r="489" spans="1:8">
      <c r="A489" s="25">
        <v>422</v>
      </c>
      <c r="B489" s="26"/>
      <c r="C489" s="27"/>
      <c r="D489" s="28" t="s">
        <v>140</v>
      </c>
      <c r="E489" s="191"/>
      <c r="F489" s="191"/>
      <c r="G489" s="192"/>
      <c r="H489" s="192"/>
    </row>
    <row r="490" spans="1:8">
      <c r="A490" s="46">
        <v>4221</v>
      </c>
      <c r="B490" s="26"/>
      <c r="C490" s="27"/>
      <c r="D490" s="32" t="s">
        <v>83</v>
      </c>
      <c r="E490" s="191"/>
      <c r="F490" s="191"/>
      <c r="G490" s="192"/>
      <c r="H490" s="192"/>
    </row>
    <row r="491" spans="1:8">
      <c r="A491" s="31">
        <v>4226</v>
      </c>
      <c r="B491" s="26"/>
      <c r="C491" s="27"/>
      <c r="D491" s="32" t="s">
        <v>84</v>
      </c>
      <c r="E491" s="191"/>
      <c r="F491" s="191"/>
      <c r="G491" s="192"/>
      <c r="H491" s="192"/>
    </row>
    <row r="492" spans="1:8" ht="26.25">
      <c r="A492" s="25">
        <v>424</v>
      </c>
      <c r="B492" s="26"/>
      <c r="C492" s="27"/>
      <c r="D492" s="28" t="s">
        <v>141</v>
      </c>
      <c r="E492" s="191"/>
      <c r="F492" s="191"/>
      <c r="G492" s="192"/>
      <c r="H492" s="192"/>
    </row>
    <row r="493" spans="1:8">
      <c r="A493" s="47">
        <v>4241</v>
      </c>
      <c r="B493" s="26"/>
      <c r="C493" s="27"/>
      <c r="D493" s="48" t="s">
        <v>86</v>
      </c>
      <c r="E493" s="191"/>
      <c r="F493" s="191"/>
      <c r="G493" s="192"/>
      <c r="H493" s="192"/>
    </row>
    <row r="494" spans="1:8">
      <c r="A494" s="113"/>
      <c r="B494" s="113"/>
      <c r="C494" s="114"/>
      <c r="D494" s="50" t="s">
        <v>142</v>
      </c>
      <c r="E494" s="210">
        <f>SUM(E440)</f>
        <v>1386.41</v>
      </c>
      <c r="F494" s="210">
        <f t="shared" ref="F494:G494" si="54">SUM(F440)</f>
        <v>1186.4000000000001</v>
      </c>
      <c r="G494" s="210">
        <f t="shared" si="54"/>
        <v>623.66000000000008</v>
      </c>
      <c r="H494" s="190">
        <f>SUM(H482,H440)</f>
        <v>1472.35</v>
      </c>
    </row>
    <row r="495" spans="1:8" ht="13.9" customHeight="1">
      <c r="A495" s="247" t="s">
        <v>105</v>
      </c>
      <c r="B495" s="247"/>
      <c r="C495" s="247"/>
      <c r="D495" s="109" t="s">
        <v>148</v>
      </c>
      <c r="E495" s="189"/>
      <c r="F495" s="189"/>
      <c r="G495" s="189"/>
      <c r="H495" s="189"/>
    </row>
    <row r="496" spans="1:8" ht="27.75" customHeight="1">
      <c r="A496" s="247" t="s">
        <v>161</v>
      </c>
      <c r="B496" s="247"/>
      <c r="C496" s="247"/>
      <c r="D496" s="109" t="s">
        <v>162</v>
      </c>
      <c r="E496" s="189"/>
      <c r="F496" s="189"/>
      <c r="G496" s="189"/>
      <c r="H496" s="189"/>
    </row>
    <row r="497" spans="1:8" ht="13.9" customHeight="1">
      <c r="A497" s="248" t="s">
        <v>158</v>
      </c>
      <c r="B497" s="248"/>
      <c r="C497" s="248"/>
      <c r="D497" s="111" t="s">
        <v>165</v>
      </c>
      <c r="E497" s="189"/>
      <c r="F497" s="189"/>
      <c r="G497" s="189"/>
      <c r="H497" s="189"/>
    </row>
    <row r="498" spans="1:8">
      <c r="A498" s="25">
        <v>3</v>
      </c>
      <c r="B498" s="26"/>
      <c r="C498" s="27"/>
      <c r="D498" s="28" t="s">
        <v>40</v>
      </c>
      <c r="E498" s="190">
        <f>SUM(E499,E510,E534)</f>
        <v>5424</v>
      </c>
      <c r="F498" s="190">
        <f t="shared" ref="F498:G498" si="55">SUM(F499,F510,F534)</f>
        <v>5424.73</v>
      </c>
      <c r="G498" s="190">
        <f t="shared" si="55"/>
        <v>5640</v>
      </c>
      <c r="H498" s="190">
        <f>SUM(H499,H510,H534)</f>
        <v>12722.039999999999</v>
      </c>
    </row>
    <row r="499" spans="1:8">
      <c r="A499" s="25">
        <v>31</v>
      </c>
      <c r="B499" s="26"/>
      <c r="C499" s="27"/>
      <c r="D499" s="28" t="s">
        <v>41</v>
      </c>
      <c r="E499" s="192">
        <f>SUM(E500,E505,E507)</f>
        <v>5409</v>
      </c>
      <c r="F499" s="192">
        <f t="shared" ref="F499:G499" si="56">SUM(F500,F505,F507)</f>
        <v>5409.66</v>
      </c>
      <c r="G499" s="192">
        <f t="shared" si="56"/>
        <v>5640</v>
      </c>
      <c r="H499" s="192">
        <f>SUM(H500,H505,H507)</f>
        <v>12678.57</v>
      </c>
    </row>
    <row r="500" spans="1:8">
      <c r="A500" s="29">
        <v>311</v>
      </c>
      <c r="B500" s="26"/>
      <c r="C500" s="27"/>
      <c r="D500" s="30" t="s">
        <v>108</v>
      </c>
      <c r="E500" s="192">
        <f>SUM(E501:E504)</f>
        <v>4643</v>
      </c>
      <c r="F500" s="192">
        <f t="shared" ref="F500:G500" si="57">SUM(F501:F504)</f>
        <v>4643.4799999999996</v>
      </c>
      <c r="G500" s="192">
        <f t="shared" si="57"/>
        <v>4378</v>
      </c>
      <c r="H500" s="192">
        <f>SUM(H501:H504)</f>
        <v>10078.51</v>
      </c>
    </row>
    <row r="501" spans="1:8">
      <c r="A501" s="31">
        <v>3111</v>
      </c>
      <c r="B501" s="26"/>
      <c r="C501" s="27"/>
      <c r="D501" s="32" t="s">
        <v>42</v>
      </c>
      <c r="E501" s="191">
        <v>4643</v>
      </c>
      <c r="F501" s="191">
        <v>4643.4799999999996</v>
      </c>
      <c r="G501" s="192">
        <v>4378</v>
      </c>
      <c r="H501" s="192">
        <v>10078.51</v>
      </c>
    </row>
    <row r="502" spans="1:8">
      <c r="A502" s="31">
        <v>3112</v>
      </c>
      <c r="B502" s="26"/>
      <c r="C502" s="27"/>
      <c r="D502" s="32" t="s">
        <v>109</v>
      </c>
      <c r="E502" s="191"/>
      <c r="F502" s="191"/>
      <c r="G502" s="192"/>
      <c r="H502" s="192"/>
    </row>
    <row r="503" spans="1:8">
      <c r="A503" s="31">
        <v>3113</v>
      </c>
      <c r="B503" s="26"/>
      <c r="C503" s="27"/>
      <c r="D503" s="32" t="s">
        <v>43</v>
      </c>
      <c r="E503" s="191"/>
      <c r="F503" s="191"/>
      <c r="G503" s="192"/>
      <c r="H503" s="192"/>
    </row>
    <row r="504" spans="1:8">
      <c r="A504" s="31">
        <v>3114</v>
      </c>
      <c r="B504" s="26"/>
      <c r="C504" s="27"/>
      <c r="D504" s="32" t="s">
        <v>44</v>
      </c>
      <c r="E504" s="191"/>
      <c r="F504" s="191"/>
      <c r="G504" s="192"/>
      <c r="H504" s="192"/>
    </row>
    <row r="505" spans="1:8">
      <c r="A505" s="29">
        <v>312</v>
      </c>
      <c r="B505" s="26"/>
      <c r="C505" s="27"/>
      <c r="D505" s="30" t="s">
        <v>45</v>
      </c>
      <c r="E505" s="191"/>
      <c r="F505" s="191"/>
      <c r="G505" s="190">
        <v>540</v>
      </c>
      <c r="H505" s="190">
        <f>SUM(H506)</f>
        <v>990</v>
      </c>
    </row>
    <row r="506" spans="1:8">
      <c r="A506" s="31">
        <v>3121</v>
      </c>
      <c r="B506" s="26"/>
      <c r="C506" s="27"/>
      <c r="D506" s="32" t="s">
        <v>45</v>
      </c>
      <c r="E506" s="191"/>
      <c r="F506" s="191"/>
      <c r="G506" s="192">
        <v>540</v>
      </c>
      <c r="H506" s="192">
        <v>990</v>
      </c>
    </row>
    <row r="507" spans="1:8">
      <c r="A507" s="29">
        <v>313</v>
      </c>
      <c r="B507" s="26"/>
      <c r="C507" s="27"/>
      <c r="D507" s="32" t="s">
        <v>110</v>
      </c>
      <c r="E507" s="190">
        <f t="shared" ref="E507:G507" si="58">SUM(E508:E509)</f>
        <v>766</v>
      </c>
      <c r="F507" s="190">
        <f t="shared" si="58"/>
        <v>766.18</v>
      </c>
      <c r="G507" s="190">
        <f t="shared" si="58"/>
        <v>722</v>
      </c>
      <c r="H507" s="190">
        <f>SUM(H508:H509)</f>
        <v>1610.06</v>
      </c>
    </row>
    <row r="508" spans="1:8" ht="26.25">
      <c r="A508" s="31">
        <v>3131</v>
      </c>
      <c r="B508" s="26"/>
      <c r="C508" s="27"/>
      <c r="D508" s="32" t="s">
        <v>111</v>
      </c>
      <c r="E508" s="199"/>
      <c r="F508" s="199"/>
      <c r="G508" s="190"/>
      <c r="H508" s="190"/>
    </row>
    <row r="509" spans="1:8" ht="26.25">
      <c r="A509" s="31">
        <v>3132</v>
      </c>
      <c r="B509" s="26"/>
      <c r="C509" s="27"/>
      <c r="D509" s="32" t="s">
        <v>112</v>
      </c>
      <c r="E509" s="191">
        <v>766</v>
      </c>
      <c r="F509" s="191">
        <v>766.18</v>
      </c>
      <c r="G509" s="192">
        <v>722</v>
      </c>
      <c r="H509" s="192">
        <v>1610.06</v>
      </c>
    </row>
    <row r="510" spans="1:8">
      <c r="A510" s="25">
        <v>32</v>
      </c>
      <c r="B510" s="26"/>
      <c r="C510" s="27"/>
      <c r="D510" s="28" t="s">
        <v>113</v>
      </c>
      <c r="E510" s="190">
        <f t="shared" ref="E510:G510" si="59">SUM(E511,E516,E524)</f>
        <v>15</v>
      </c>
      <c r="F510" s="190">
        <f t="shared" si="59"/>
        <v>15.07</v>
      </c>
      <c r="G510" s="190">
        <f t="shared" si="59"/>
        <v>0</v>
      </c>
      <c r="H510" s="190">
        <f>SUM(H511,H516,H524)</f>
        <v>43.47</v>
      </c>
    </row>
    <row r="511" spans="1:8">
      <c r="A511" s="29">
        <v>321</v>
      </c>
      <c r="B511" s="26"/>
      <c r="C511" s="27"/>
      <c r="D511" s="30" t="s">
        <v>114</v>
      </c>
      <c r="E511" s="192">
        <f t="shared" ref="E511:G511" si="60">SUM(E512:E515)</f>
        <v>15</v>
      </c>
      <c r="F511" s="192">
        <f t="shared" si="60"/>
        <v>15.07</v>
      </c>
      <c r="G511" s="192">
        <f t="shared" si="60"/>
        <v>0</v>
      </c>
      <c r="H511" s="192">
        <f>SUM(H512:H515)</f>
        <v>43.47</v>
      </c>
    </row>
    <row r="512" spans="1:8">
      <c r="A512" s="31">
        <v>3211</v>
      </c>
      <c r="B512" s="26"/>
      <c r="C512" s="27"/>
      <c r="D512" s="32" t="s">
        <v>50</v>
      </c>
      <c r="E512" s="191"/>
      <c r="F512" s="191"/>
      <c r="G512" s="192"/>
      <c r="H512" s="192"/>
    </row>
    <row r="513" spans="1:8" ht="26.25">
      <c r="A513" s="31">
        <v>3212</v>
      </c>
      <c r="B513" s="26"/>
      <c r="C513" s="27"/>
      <c r="D513" s="32" t="s">
        <v>115</v>
      </c>
      <c r="E513" s="191">
        <v>15</v>
      </c>
      <c r="F513" s="191">
        <v>15.07</v>
      </c>
      <c r="G513" s="192"/>
      <c r="H513" s="192">
        <v>43.47</v>
      </c>
    </row>
    <row r="514" spans="1:8">
      <c r="A514" s="31">
        <v>3213</v>
      </c>
      <c r="B514" s="26"/>
      <c r="C514" s="27"/>
      <c r="D514" s="32" t="s">
        <v>116</v>
      </c>
      <c r="E514" s="191"/>
      <c r="F514" s="191"/>
      <c r="G514" s="192"/>
      <c r="H514" s="192"/>
    </row>
    <row r="515" spans="1:8" ht="26.25">
      <c r="A515" s="31">
        <v>3214</v>
      </c>
      <c r="B515" s="26"/>
      <c r="C515" s="27"/>
      <c r="D515" s="32" t="s">
        <v>117</v>
      </c>
      <c r="E515" s="191"/>
      <c r="F515" s="191"/>
      <c r="G515" s="192"/>
      <c r="H515" s="192"/>
    </row>
    <row r="516" spans="1:8">
      <c r="A516" s="33">
        <v>322</v>
      </c>
      <c r="B516" s="34"/>
      <c r="C516" s="35"/>
      <c r="D516" s="36" t="s">
        <v>53</v>
      </c>
      <c r="E516" s="197"/>
      <c r="F516" s="197"/>
      <c r="G516" s="194"/>
      <c r="H516" s="198"/>
    </row>
    <row r="517" spans="1:8" ht="26.25">
      <c r="A517" s="31">
        <v>3221</v>
      </c>
      <c r="B517" s="26"/>
      <c r="C517" s="27"/>
      <c r="D517" s="32" t="s">
        <v>118</v>
      </c>
      <c r="E517" s="191"/>
      <c r="F517" s="191"/>
      <c r="G517" s="192"/>
      <c r="H517" s="192"/>
    </row>
    <row r="518" spans="1:8">
      <c r="A518" s="31">
        <v>3222</v>
      </c>
      <c r="B518" s="26"/>
      <c r="C518" s="27"/>
      <c r="D518" s="32" t="s">
        <v>55</v>
      </c>
      <c r="E518" s="191"/>
      <c r="F518" s="191"/>
      <c r="G518" s="192"/>
      <c r="H518" s="192"/>
    </row>
    <row r="519" spans="1:8">
      <c r="A519" s="31">
        <v>3223</v>
      </c>
      <c r="B519" s="26"/>
      <c r="C519" s="27"/>
      <c r="D519" s="32" t="s">
        <v>56</v>
      </c>
      <c r="E519" s="191"/>
      <c r="F519" s="191"/>
      <c r="G519" s="192"/>
      <c r="H519" s="192"/>
    </row>
    <row r="520" spans="1:8" ht="26.25">
      <c r="A520" s="37">
        <v>3224</v>
      </c>
      <c r="B520" s="38"/>
      <c r="C520" s="39"/>
      <c r="D520" s="40" t="s">
        <v>119</v>
      </c>
      <c r="E520" s="200"/>
      <c r="F520" s="200"/>
      <c r="G520" s="196"/>
      <c r="H520" s="201"/>
    </row>
    <row r="521" spans="1:8">
      <c r="A521" s="41">
        <v>3225</v>
      </c>
      <c r="B521" s="34"/>
      <c r="C521" s="35"/>
      <c r="D521" s="42" t="s">
        <v>57</v>
      </c>
      <c r="E521" s="197"/>
      <c r="F521" s="197"/>
      <c r="G521" s="198"/>
      <c r="H521" s="198"/>
    </row>
    <row r="522" spans="1:8" ht="26.25">
      <c r="A522" s="31">
        <v>3226</v>
      </c>
      <c r="B522" s="26"/>
      <c r="C522" s="27"/>
      <c r="D522" s="32" t="s">
        <v>120</v>
      </c>
      <c r="E522" s="191"/>
      <c r="F522" s="191"/>
      <c r="G522" s="192"/>
      <c r="H522" s="192"/>
    </row>
    <row r="523" spans="1:8" ht="26.25">
      <c r="A523" s="37">
        <v>3227</v>
      </c>
      <c r="B523" s="38"/>
      <c r="C523" s="39"/>
      <c r="D523" s="40" t="s">
        <v>121</v>
      </c>
      <c r="E523" s="200"/>
      <c r="F523" s="200"/>
      <c r="G523" s="196"/>
      <c r="H523" s="201"/>
    </row>
    <row r="524" spans="1:8">
      <c r="A524" s="43">
        <v>323</v>
      </c>
      <c r="B524" s="34"/>
      <c r="C524" s="35"/>
      <c r="D524" s="44" t="s">
        <v>59</v>
      </c>
      <c r="E524" s="197"/>
      <c r="F524" s="197"/>
      <c r="G524" s="194">
        <f>SUM(G525:G533)</f>
        <v>0</v>
      </c>
      <c r="H524" s="198"/>
    </row>
    <row r="525" spans="1:8">
      <c r="A525" s="31">
        <v>3231</v>
      </c>
      <c r="B525" s="26"/>
      <c r="C525" s="27"/>
      <c r="D525" s="32" t="s">
        <v>122</v>
      </c>
      <c r="E525" s="191"/>
      <c r="F525" s="191"/>
      <c r="G525" s="192"/>
      <c r="H525" s="192"/>
    </row>
    <row r="526" spans="1:8" ht="26.25">
      <c r="A526" s="31">
        <v>3232</v>
      </c>
      <c r="B526" s="26"/>
      <c r="C526" s="27"/>
      <c r="D526" s="32" t="s">
        <v>123</v>
      </c>
      <c r="E526" s="191"/>
      <c r="F526" s="191"/>
      <c r="G526" s="192"/>
      <c r="H526" s="192"/>
    </row>
    <row r="527" spans="1:8">
      <c r="A527" s="31">
        <v>3233</v>
      </c>
      <c r="B527" s="26"/>
      <c r="C527" s="27"/>
      <c r="D527" s="32" t="s">
        <v>124</v>
      </c>
      <c r="E527" s="191"/>
      <c r="F527" s="191"/>
      <c r="G527" s="192"/>
      <c r="H527" s="192"/>
    </row>
    <row r="528" spans="1:8">
      <c r="A528" s="31">
        <v>3234</v>
      </c>
      <c r="B528" s="26"/>
      <c r="C528" s="27"/>
      <c r="D528" s="32" t="s">
        <v>63</v>
      </c>
      <c r="E528" s="191"/>
      <c r="F528" s="191"/>
      <c r="G528" s="192"/>
      <c r="H528" s="192"/>
    </row>
    <row r="529" spans="1:8">
      <c r="A529" s="31">
        <v>3235</v>
      </c>
      <c r="B529" s="26"/>
      <c r="C529" s="27"/>
      <c r="D529" s="45" t="s">
        <v>125</v>
      </c>
      <c r="E529" s="191"/>
      <c r="F529" s="191"/>
      <c r="G529" s="192"/>
      <c r="H529" s="192"/>
    </row>
    <row r="530" spans="1:8">
      <c r="A530" s="31">
        <v>3236</v>
      </c>
      <c r="B530" s="26"/>
      <c r="C530" s="27"/>
      <c r="D530" s="32" t="s">
        <v>126</v>
      </c>
      <c r="E530" s="191"/>
      <c r="F530" s="191"/>
      <c r="G530" s="192"/>
      <c r="H530" s="192"/>
    </row>
    <row r="531" spans="1:8">
      <c r="A531" s="31">
        <v>3237</v>
      </c>
      <c r="B531" s="26"/>
      <c r="C531" s="27"/>
      <c r="D531" s="32" t="s">
        <v>127</v>
      </c>
      <c r="E531" s="191"/>
      <c r="F531" s="191"/>
      <c r="G531" s="192"/>
      <c r="H531" s="192"/>
    </row>
    <row r="532" spans="1:8">
      <c r="A532" s="31">
        <v>3238</v>
      </c>
      <c r="B532" s="26"/>
      <c r="C532" s="27"/>
      <c r="D532" s="32" t="s">
        <v>66</v>
      </c>
      <c r="E532" s="191"/>
      <c r="F532" s="191"/>
      <c r="G532" s="192"/>
      <c r="H532" s="192"/>
    </row>
    <row r="533" spans="1:8">
      <c r="A533" s="31">
        <v>3239</v>
      </c>
      <c r="B533" s="26"/>
      <c r="C533" s="27"/>
      <c r="D533" s="32" t="s">
        <v>67</v>
      </c>
      <c r="E533" s="191"/>
      <c r="F533" s="191"/>
      <c r="G533" s="192"/>
      <c r="H533" s="192"/>
    </row>
    <row r="534" spans="1:8">
      <c r="A534" s="25">
        <v>34</v>
      </c>
      <c r="B534" s="26"/>
      <c r="C534" s="27"/>
      <c r="D534" s="28" t="s">
        <v>131</v>
      </c>
      <c r="E534" s="191"/>
      <c r="F534" s="191"/>
      <c r="G534" s="190"/>
      <c r="H534" s="192"/>
    </row>
    <row r="535" spans="1:8">
      <c r="A535" s="29">
        <v>343</v>
      </c>
      <c r="B535" s="26"/>
      <c r="C535" s="27"/>
      <c r="D535" s="30" t="s">
        <v>75</v>
      </c>
      <c r="E535" s="191"/>
      <c r="F535" s="191"/>
      <c r="G535" s="190">
        <f>SUM(G536:G539)</f>
        <v>0</v>
      </c>
      <c r="H535" s="192"/>
    </row>
    <row r="536" spans="1:8" ht="26.25">
      <c r="A536" s="31">
        <v>3431</v>
      </c>
      <c r="B536" s="26"/>
      <c r="C536" s="27"/>
      <c r="D536" s="32" t="s">
        <v>76</v>
      </c>
      <c r="E536" s="191"/>
      <c r="F536" s="191"/>
      <c r="G536" s="192"/>
      <c r="H536" s="192"/>
    </row>
    <row r="537" spans="1:8" ht="26.25">
      <c r="A537" s="31">
        <v>3432</v>
      </c>
      <c r="B537" s="26"/>
      <c r="C537" s="27"/>
      <c r="D537" s="32" t="s">
        <v>132</v>
      </c>
      <c r="E537" s="191"/>
      <c r="F537" s="191"/>
      <c r="G537" s="192"/>
      <c r="H537" s="192"/>
    </row>
    <row r="538" spans="1:8">
      <c r="A538" s="31">
        <v>3433</v>
      </c>
      <c r="B538" s="26"/>
      <c r="C538" s="27"/>
      <c r="D538" s="32" t="s">
        <v>133</v>
      </c>
      <c r="E538" s="191"/>
      <c r="F538" s="191"/>
      <c r="G538" s="192"/>
      <c r="H538" s="192"/>
    </row>
    <row r="539" spans="1:8" ht="26.25">
      <c r="A539" s="31">
        <v>3434</v>
      </c>
      <c r="B539" s="26"/>
      <c r="C539" s="27"/>
      <c r="D539" s="32" t="s">
        <v>134</v>
      </c>
      <c r="E539" s="191"/>
      <c r="F539" s="191"/>
      <c r="G539" s="192"/>
      <c r="H539" s="192"/>
    </row>
    <row r="540" spans="1:8" ht="26.25">
      <c r="A540" s="25">
        <v>4</v>
      </c>
      <c r="B540" s="26"/>
      <c r="C540" s="27"/>
      <c r="D540" s="28" t="s">
        <v>80</v>
      </c>
      <c r="E540" s="191"/>
      <c r="F540" s="191"/>
      <c r="G540" s="190">
        <f>SUM(G541,)</f>
        <v>0</v>
      </c>
      <c r="H540" s="192"/>
    </row>
    <row r="541" spans="1:8" ht="39">
      <c r="A541" s="25">
        <v>42</v>
      </c>
      <c r="B541" s="26"/>
      <c r="C541" s="27"/>
      <c r="D541" s="28" t="s">
        <v>81</v>
      </c>
      <c r="E541" s="191"/>
      <c r="F541" s="191"/>
      <c r="G541" s="192"/>
      <c r="H541" s="192"/>
    </row>
    <row r="542" spans="1:8">
      <c r="A542" s="29">
        <v>421</v>
      </c>
      <c r="B542" s="26"/>
      <c r="C542" s="27"/>
      <c r="D542" s="30" t="s">
        <v>135</v>
      </c>
      <c r="E542" s="191"/>
      <c r="F542" s="191"/>
      <c r="G542" s="192"/>
      <c r="H542" s="192"/>
    </row>
    <row r="543" spans="1:8">
      <c r="A543" s="31">
        <v>4211</v>
      </c>
      <c r="B543" s="26"/>
      <c r="C543" s="27"/>
      <c r="D543" s="32" t="s">
        <v>136</v>
      </c>
      <c r="E543" s="191"/>
      <c r="F543" s="191"/>
      <c r="G543" s="192"/>
      <c r="H543" s="192"/>
    </row>
    <row r="544" spans="1:8">
      <c r="A544" s="31">
        <v>4212</v>
      </c>
      <c r="B544" s="26"/>
      <c r="C544" s="27"/>
      <c r="D544" s="32" t="s">
        <v>137</v>
      </c>
      <c r="E544" s="191"/>
      <c r="F544" s="191"/>
      <c r="G544" s="192"/>
      <c r="H544" s="192"/>
    </row>
    <row r="545" spans="1:8" ht="26.25">
      <c r="A545" s="31">
        <v>4213</v>
      </c>
      <c r="B545" s="26"/>
      <c r="C545" s="27"/>
      <c r="D545" s="32" t="s">
        <v>138</v>
      </c>
      <c r="E545" s="191"/>
      <c r="F545" s="191"/>
      <c r="G545" s="192"/>
      <c r="H545" s="192"/>
    </row>
    <row r="546" spans="1:8">
      <c r="A546" s="31">
        <v>4214</v>
      </c>
      <c r="B546" s="26"/>
      <c r="C546" s="27"/>
      <c r="D546" s="32" t="s">
        <v>139</v>
      </c>
      <c r="E546" s="191"/>
      <c r="F546" s="191"/>
      <c r="G546" s="192"/>
      <c r="H546" s="192"/>
    </row>
    <row r="547" spans="1:8">
      <c r="A547" s="25">
        <v>422</v>
      </c>
      <c r="B547" s="26"/>
      <c r="C547" s="27"/>
      <c r="D547" s="28" t="s">
        <v>140</v>
      </c>
      <c r="E547" s="191"/>
      <c r="F547" s="191"/>
      <c r="G547" s="192"/>
      <c r="H547" s="192"/>
    </row>
    <row r="548" spans="1:8">
      <c r="A548" s="46">
        <v>4221</v>
      </c>
      <c r="B548" s="26"/>
      <c r="C548" s="27"/>
      <c r="D548" s="32" t="s">
        <v>83</v>
      </c>
      <c r="E548" s="191"/>
      <c r="F548" s="191"/>
      <c r="G548" s="192"/>
      <c r="H548" s="192"/>
    </row>
    <row r="549" spans="1:8">
      <c r="A549" s="31">
        <v>4226</v>
      </c>
      <c r="B549" s="26"/>
      <c r="C549" s="27"/>
      <c r="D549" s="32" t="s">
        <v>84</v>
      </c>
      <c r="E549" s="191"/>
      <c r="F549" s="191"/>
      <c r="G549" s="192"/>
      <c r="H549" s="192"/>
    </row>
    <row r="550" spans="1:8" ht="26.25">
      <c r="A550" s="25">
        <v>424</v>
      </c>
      <c r="B550" s="26"/>
      <c r="C550" s="27"/>
      <c r="D550" s="28" t="s">
        <v>141</v>
      </c>
      <c r="E550" s="191"/>
      <c r="F550" s="191"/>
      <c r="G550" s="192"/>
      <c r="H550" s="192"/>
    </row>
    <row r="551" spans="1:8">
      <c r="A551" s="47">
        <v>4241</v>
      </c>
      <c r="B551" s="26"/>
      <c r="C551" s="27"/>
      <c r="D551" s="48" t="s">
        <v>86</v>
      </c>
      <c r="E551" s="191"/>
      <c r="F551" s="191"/>
      <c r="G551" s="192"/>
      <c r="H551" s="192"/>
    </row>
    <row r="552" spans="1:8">
      <c r="A552" s="113"/>
      <c r="B552" s="113"/>
      <c r="C552" s="114"/>
      <c r="D552" s="50" t="s">
        <v>142</v>
      </c>
      <c r="E552" s="199">
        <f>SUM(E498)</f>
        <v>5424</v>
      </c>
      <c r="F552" s="199">
        <f t="shared" ref="F552:G552" si="61">SUM(F498)</f>
        <v>5424.73</v>
      </c>
      <c r="G552" s="199">
        <f t="shared" si="61"/>
        <v>5640</v>
      </c>
      <c r="H552" s="190">
        <f>SUM(H540,H498)</f>
        <v>12722.039999999999</v>
      </c>
    </row>
    <row r="553" spans="1:8" ht="13.9" customHeight="1">
      <c r="A553" s="247" t="s">
        <v>105</v>
      </c>
      <c r="B553" s="247"/>
      <c r="C553" s="247"/>
      <c r="D553" s="109" t="s">
        <v>148</v>
      </c>
      <c r="E553" s="189"/>
      <c r="F553" s="189"/>
      <c r="G553" s="189"/>
      <c r="H553" s="189"/>
    </row>
    <row r="554" spans="1:8" ht="13.9" customHeight="1">
      <c r="A554" s="247" t="s">
        <v>167</v>
      </c>
      <c r="B554" s="247"/>
      <c r="C554" s="247"/>
      <c r="D554" s="109" t="s">
        <v>166</v>
      </c>
      <c r="E554" s="189"/>
      <c r="F554" s="189"/>
      <c r="G554" s="189"/>
      <c r="H554" s="189"/>
    </row>
    <row r="555" spans="1:8" ht="13.9" customHeight="1">
      <c r="A555" s="248" t="s">
        <v>163</v>
      </c>
      <c r="B555" s="248"/>
      <c r="C555" s="248"/>
      <c r="D555" s="111" t="s">
        <v>164</v>
      </c>
      <c r="E555" s="189"/>
      <c r="F555" s="189"/>
      <c r="G555" s="189"/>
      <c r="H555" s="189"/>
    </row>
    <row r="556" spans="1:8">
      <c r="A556" s="25">
        <v>3</v>
      </c>
      <c r="B556" s="26"/>
      <c r="C556" s="27"/>
      <c r="D556" s="28" t="s">
        <v>40</v>
      </c>
      <c r="E556" s="190">
        <f t="shared" ref="E556:G556" si="62">SUM(E557,E568,E592)</f>
        <v>955</v>
      </c>
      <c r="F556" s="190">
        <f t="shared" si="62"/>
        <v>955.62</v>
      </c>
      <c r="G556" s="190">
        <f t="shared" si="62"/>
        <v>0</v>
      </c>
      <c r="H556" s="190">
        <f>SUM(H557,H568,H592)</f>
        <v>0</v>
      </c>
    </row>
    <row r="557" spans="1:8">
      <c r="A557" s="25">
        <v>31</v>
      </c>
      <c r="B557" s="26"/>
      <c r="C557" s="27"/>
      <c r="D557" s="28" t="s">
        <v>41</v>
      </c>
      <c r="E557" s="192">
        <f t="shared" ref="E557:G557" si="63">SUM(E558,E563,E565)</f>
        <v>955</v>
      </c>
      <c r="F557" s="192">
        <f t="shared" si="63"/>
        <v>955.62</v>
      </c>
      <c r="G557" s="192">
        <f t="shared" si="63"/>
        <v>0</v>
      </c>
      <c r="H557" s="192"/>
    </row>
    <row r="558" spans="1:8">
      <c r="A558" s="29">
        <v>311</v>
      </c>
      <c r="B558" s="26"/>
      <c r="C558" s="27"/>
      <c r="D558" s="30" t="s">
        <v>108</v>
      </c>
      <c r="E558" s="192">
        <f t="shared" ref="E558:G558" si="64">SUM(E559:E562)</f>
        <v>820</v>
      </c>
      <c r="F558" s="192">
        <f t="shared" si="64"/>
        <v>820.26</v>
      </c>
      <c r="G558" s="192">
        <f t="shared" si="64"/>
        <v>0</v>
      </c>
      <c r="H558" s="192"/>
    </row>
    <row r="559" spans="1:8">
      <c r="A559" s="31">
        <v>3111</v>
      </c>
      <c r="B559" s="26"/>
      <c r="C559" s="27"/>
      <c r="D559" s="32" t="s">
        <v>42</v>
      </c>
      <c r="E559" s="191">
        <v>820</v>
      </c>
      <c r="F559" s="191">
        <v>820.26</v>
      </c>
      <c r="G559" s="192"/>
      <c r="H559" s="192"/>
    </row>
    <row r="560" spans="1:8">
      <c r="A560" s="31">
        <v>3112</v>
      </c>
      <c r="B560" s="26"/>
      <c r="C560" s="27"/>
      <c r="D560" s="32" t="s">
        <v>109</v>
      </c>
      <c r="E560" s="191"/>
      <c r="F560" s="191"/>
      <c r="G560" s="192"/>
      <c r="H560" s="192"/>
    </row>
    <row r="561" spans="1:8">
      <c r="A561" s="31">
        <v>3113</v>
      </c>
      <c r="B561" s="26"/>
      <c r="C561" s="27"/>
      <c r="D561" s="32" t="s">
        <v>43</v>
      </c>
      <c r="E561" s="191"/>
      <c r="F561" s="191"/>
      <c r="G561" s="192"/>
      <c r="H561" s="192"/>
    </row>
    <row r="562" spans="1:8">
      <c r="A562" s="31">
        <v>3114</v>
      </c>
      <c r="B562" s="26"/>
      <c r="C562" s="27"/>
      <c r="D562" s="32" t="s">
        <v>44</v>
      </c>
      <c r="E562" s="191"/>
      <c r="F562" s="191"/>
      <c r="G562" s="192"/>
      <c r="H562" s="192"/>
    </row>
    <row r="563" spans="1:8">
      <c r="A563" s="29">
        <v>312</v>
      </c>
      <c r="B563" s="26"/>
      <c r="C563" s="27"/>
      <c r="D563" s="30" t="s">
        <v>45</v>
      </c>
      <c r="E563" s="191"/>
      <c r="F563" s="192">
        <f t="shared" ref="F563:G563" si="65">SUM(F564)</f>
        <v>0</v>
      </c>
      <c r="G563" s="192">
        <f t="shared" si="65"/>
        <v>0</v>
      </c>
      <c r="H563" s="192">
        <f>SUM(H564)</f>
        <v>0</v>
      </c>
    </row>
    <row r="564" spans="1:8">
      <c r="A564" s="31">
        <v>3121</v>
      </c>
      <c r="B564" s="26"/>
      <c r="C564" s="27"/>
      <c r="D564" s="32" t="s">
        <v>45</v>
      </c>
      <c r="E564" s="191"/>
      <c r="F564" s="199"/>
      <c r="G564" s="192"/>
      <c r="H564" s="192"/>
    </row>
    <row r="565" spans="1:8">
      <c r="A565" s="29">
        <v>313</v>
      </c>
      <c r="B565" s="26"/>
      <c r="C565" s="27"/>
      <c r="D565" s="32" t="s">
        <v>110</v>
      </c>
      <c r="E565" s="190">
        <f t="shared" ref="E565:G565" si="66">SUM(E566:E567)</f>
        <v>135</v>
      </c>
      <c r="F565" s="190">
        <f t="shared" si="66"/>
        <v>135.36000000000001</v>
      </c>
      <c r="G565" s="190">
        <f t="shared" si="66"/>
        <v>0</v>
      </c>
      <c r="H565" s="190">
        <f>SUM(H566:H567)</f>
        <v>0</v>
      </c>
    </row>
    <row r="566" spans="1:8" ht="26.25">
      <c r="A566" s="31">
        <v>3131</v>
      </c>
      <c r="B566" s="26"/>
      <c r="C566" s="27"/>
      <c r="D566" s="32" t="s">
        <v>111</v>
      </c>
      <c r="E566" s="191"/>
      <c r="F566" s="191"/>
      <c r="G566" s="192"/>
      <c r="H566" s="192"/>
    </row>
    <row r="567" spans="1:8" ht="26.25">
      <c r="A567" s="31">
        <v>3132</v>
      </c>
      <c r="B567" s="26"/>
      <c r="C567" s="27"/>
      <c r="D567" s="32" t="s">
        <v>112</v>
      </c>
      <c r="E567" s="191">
        <v>135</v>
      </c>
      <c r="F567" s="191">
        <v>135.36000000000001</v>
      </c>
      <c r="G567" s="192"/>
      <c r="H567" s="192"/>
    </row>
    <row r="568" spans="1:8">
      <c r="A568" s="25">
        <v>32</v>
      </c>
      <c r="B568" s="26"/>
      <c r="C568" s="27"/>
      <c r="D568" s="28" t="s">
        <v>113</v>
      </c>
      <c r="E568" s="191"/>
      <c r="F568" s="191"/>
      <c r="G568" s="190"/>
      <c r="H568" s="192"/>
    </row>
    <row r="569" spans="1:8">
      <c r="A569" s="29">
        <v>321</v>
      </c>
      <c r="B569" s="26"/>
      <c r="C569" s="27"/>
      <c r="D569" s="30" t="s">
        <v>114</v>
      </c>
      <c r="E569" s="191"/>
      <c r="F569" s="191"/>
      <c r="G569" s="190"/>
      <c r="H569" s="192"/>
    </row>
    <row r="570" spans="1:8">
      <c r="A570" s="31">
        <v>3211</v>
      </c>
      <c r="B570" s="26"/>
      <c r="C570" s="27"/>
      <c r="D570" s="32" t="s">
        <v>50</v>
      </c>
      <c r="E570" s="191"/>
      <c r="F570" s="191"/>
      <c r="G570" s="192"/>
      <c r="H570" s="192"/>
    </row>
    <row r="571" spans="1:8" ht="26.25">
      <c r="A571" s="31">
        <v>3212</v>
      </c>
      <c r="B571" s="26"/>
      <c r="C571" s="27"/>
      <c r="D571" s="32" t="s">
        <v>115</v>
      </c>
      <c r="E571" s="191"/>
      <c r="F571" s="191"/>
      <c r="G571" s="192"/>
      <c r="H571" s="192"/>
    </row>
    <row r="572" spans="1:8">
      <c r="A572" s="31">
        <v>3213</v>
      </c>
      <c r="B572" s="26"/>
      <c r="C572" s="27"/>
      <c r="D572" s="32" t="s">
        <v>116</v>
      </c>
      <c r="E572" s="191"/>
      <c r="F572" s="191"/>
      <c r="G572" s="192"/>
      <c r="H572" s="192"/>
    </row>
    <row r="573" spans="1:8" ht="26.25">
      <c r="A573" s="31">
        <v>3214</v>
      </c>
      <c r="B573" s="26"/>
      <c r="C573" s="27"/>
      <c r="D573" s="32" t="s">
        <v>117</v>
      </c>
      <c r="E573" s="191"/>
      <c r="F573" s="191"/>
      <c r="G573" s="192"/>
      <c r="H573" s="192"/>
    </row>
    <row r="574" spans="1:8">
      <c r="A574" s="33">
        <v>322</v>
      </c>
      <c r="B574" s="34"/>
      <c r="C574" s="35"/>
      <c r="D574" s="36" t="s">
        <v>53</v>
      </c>
      <c r="E574" s="197"/>
      <c r="F574" s="197"/>
      <c r="G574" s="194"/>
      <c r="H574" s="198"/>
    </row>
    <row r="575" spans="1:8" ht="26.25">
      <c r="A575" s="31">
        <v>3221</v>
      </c>
      <c r="B575" s="26"/>
      <c r="C575" s="27"/>
      <c r="D575" s="32" t="s">
        <v>118</v>
      </c>
      <c r="E575" s="191"/>
      <c r="F575" s="191"/>
      <c r="G575" s="192"/>
      <c r="H575" s="192"/>
    </row>
    <row r="576" spans="1:8">
      <c r="A576" s="31">
        <v>3222</v>
      </c>
      <c r="B576" s="26"/>
      <c r="C576" s="27"/>
      <c r="D576" s="32" t="s">
        <v>55</v>
      </c>
      <c r="E576" s="191"/>
      <c r="F576" s="191"/>
      <c r="G576" s="192"/>
      <c r="H576" s="192"/>
    </row>
    <row r="577" spans="1:8">
      <c r="A577" s="31">
        <v>3223</v>
      </c>
      <c r="B577" s="26"/>
      <c r="C577" s="27"/>
      <c r="D577" s="32" t="s">
        <v>56</v>
      </c>
      <c r="E577" s="191"/>
      <c r="F577" s="191"/>
      <c r="G577" s="192"/>
      <c r="H577" s="192"/>
    </row>
    <row r="578" spans="1:8" ht="26.25">
      <c r="A578" s="37">
        <v>3224</v>
      </c>
      <c r="B578" s="38"/>
      <c r="C578" s="39"/>
      <c r="D578" s="40" t="s">
        <v>119</v>
      </c>
      <c r="E578" s="200"/>
      <c r="F578" s="200"/>
      <c r="G578" s="196"/>
      <c r="H578" s="201"/>
    </row>
    <row r="579" spans="1:8">
      <c r="A579" s="41">
        <v>3225</v>
      </c>
      <c r="B579" s="34"/>
      <c r="C579" s="35"/>
      <c r="D579" s="42" t="s">
        <v>57</v>
      </c>
      <c r="E579" s="197"/>
      <c r="F579" s="197"/>
      <c r="G579" s="198"/>
      <c r="H579" s="198"/>
    </row>
    <row r="580" spans="1:8" ht="26.25">
      <c r="A580" s="31">
        <v>3226</v>
      </c>
      <c r="B580" s="26"/>
      <c r="C580" s="27"/>
      <c r="D580" s="32" t="s">
        <v>120</v>
      </c>
      <c r="E580" s="191"/>
      <c r="F580" s="191"/>
      <c r="G580" s="192"/>
      <c r="H580" s="192"/>
    </row>
    <row r="581" spans="1:8" ht="26.25">
      <c r="A581" s="37">
        <v>3227</v>
      </c>
      <c r="B581" s="38"/>
      <c r="C581" s="39"/>
      <c r="D581" s="40" t="s">
        <v>121</v>
      </c>
      <c r="E581" s="200"/>
      <c r="F581" s="200"/>
      <c r="G581" s="196"/>
      <c r="H581" s="201"/>
    </row>
    <row r="582" spans="1:8">
      <c r="A582" s="43">
        <v>323</v>
      </c>
      <c r="B582" s="34"/>
      <c r="C582" s="35"/>
      <c r="D582" s="44" t="s">
        <v>59</v>
      </c>
      <c r="E582" s="197"/>
      <c r="F582" s="197"/>
      <c r="G582" s="194">
        <f>SUM(G583:G591)</f>
        <v>0</v>
      </c>
      <c r="H582" s="198"/>
    </row>
    <row r="583" spans="1:8">
      <c r="A583" s="31">
        <v>3231</v>
      </c>
      <c r="B583" s="26"/>
      <c r="C583" s="27"/>
      <c r="D583" s="32" t="s">
        <v>122</v>
      </c>
      <c r="E583" s="191"/>
      <c r="F583" s="191"/>
      <c r="G583" s="192"/>
      <c r="H583" s="192"/>
    </row>
    <row r="584" spans="1:8" ht="26.25">
      <c r="A584" s="31">
        <v>3232</v>
      </c>
      <c r="B584" s="26"/>
      <c r="C584" s="27"/>
      <c r="D584" s="32" t="s">
        <v>123</v>
      </c>
      <c r="E584" s="191"/>
      <c r="F584" s="191"/>
      <c r="G584" s="192"/>
      <c r="H584" s="192"/>
    </row>
    <row r="585" spans="1:8">
      <c r="A585" s="31">
        <v>3233</v>
      </c>
      <c r="B585" s="26"/>
      <c r="C585" s="27"/>
      <c r="D585" s="32" t="s">
        <v>124</v>
      </c>
      <c r="E585" s="191"/>
      <c r="F585" s="191"/>
      <c r="G585" s="192"/>
      <c r="H585" s="192"/>
    </row>
    <row r="586" spans="1:8">
      <c r="A586" s="31">
        <v>3234</v>
      </c>
      <c r="B586" s="26"/>
      <c r="C586" s="27"/>
      <c r="D586" s="32" t="s">
        <v>63</v>
      </c>
      <c r="E586" s="191"/>
      <c r="F586" s="191"/>
      <c r="G586" s="192"/>
      <c r="H586" s="192"/>
    </row>
    <row r="587" spans="1:8">
      <c r="A587" s="31">
        <v>3235</v>
      </c>
      <c r="B587" s="26"/>
      <c r="C587" s="27"/>
      <c r="D587" s="45" t="s">
        <v>125</v>
      </c>
      <c r="E587" s="191"/>
      <c r="F587" s="191"/>
      <c r="G587" s="192"/>
      <c r="H587" s="192"/>
    </row>
    <row r="588" spans="1:8">
      <c r="A588" s="31">
        <v>3236</v>
      </c>
      <c r="B588" s="26"/>
      <c r="C588" s="27"/>
      <c r="D588" s="32" t="s">
        <v>126</v>
      </c>
      <c r="E588" s="191"/>
      <c r="F588" s="191"/>
      <c r="G588" s="192"/>
      <c r="H588" s="192"/>
    </row>
    <row r="589" spans="1:8">
      <c r="A589" s="31">
        <v>3237</v>
      </c>
      <c r="B589" s="26"/>
      <c r="C589" s="27"/>
      <c r="D589" s="32" t="s">
        <v>127</v>
      </c>
      <c r="E589" s="191"/>
      <c r="F589" s="191"/>
      <c r="G589" s="192"/>
      <c r="H589" s="192"/>
    </row>
    <row r="590" spans="1:8">
      <c r="A590" s="31">
        <v>3238</v>
      </c>
      <c r="B590" s="26"/>
      <c r="C590" s="27"/>
      <c r="D590" s="32" t="s">
        <v>66</v>
      </c>
      <c r="E590" s="191"/>
      <c r="F590" s="191"/>
      <c r="G590" s="192"/>
      <c r="H590" s="192"/>
    </row>
    <row r="591" spans="1:8">
      <c r="A591" s="31">
        <v>3239</v>
      </c>
      <c r="B591" s="26"/>
      <c r="C591" s="27"/>
      <c r="D591" s="32" t="s">
        <v>67</v>
      </c>
      <c r="E591" s="191"/>
      <c r="F591" s="191"/>
      <c r="G591" s="192"/>
      <c r="H591" s="192"/>
    </row>
    <row r="592" spans="1:8">
      <c r="A592" s="25">
        <v>34</v>
      </c>
      <c r="B592" s="26"/>
      <c r="C592" s="27"/>
      <c r="D592" s="28" t="s">
        <v>131</v>
      </c>
      <c r="E592" s="191"/>
      <c r="F592" s="191"/>
      <c r="G592" s="190"/>
      <c r="H592" s="192"/>
    </row>
    <row r="593" spans="1:8">
      <c r="A593" s="29">
        <v>343</v>
      </c>
      <c r="B593" s="26"/>
      <c r="C593" s="27"/>
      <c r="D593" s="30" t="s">
        <v>75</v>
      </c>
      <c r="E593" s="191"/>
      <c r="F593" s="191"/>
      <c r="G593" s="190">
        <f>SUM(G594:G597)</f>
        <v>0</v>
      </c>
      <c r="H593" s="192"/>
    </row>
    <row r="594" spans="1:8" ht="26.25">
      <c r="A594" s="31">
        <v>3431</v>
      </c>
      <c r="B594" s="26"/>
      <c r="C594" s="27"/>
      <c r="D594" s="32" t="s">
        <v>76</v>
      </c>
      <c r="E594" s="191"/>
      <c r="F594" s="191"/>
      <c r="G594" s="192"/>
      <c r="H594" s="192"/>
    </row>
    <row r="595" spans="1:8" ht="26.25">
      <c r="A595" s="31">
        <v>3432</v>
      </c>
      <c r="B595" s="26"/>
      <c r="C595" s="27"/>
      <c r="D595" s="32" t="s">
        <v>132</v>
      </c>
      <c r="E595" s="191"/>
      <c r="F595" s="191"/>
      <c r="G595" s="192"/>
      <c r="H595" s="192"/>
    </row>
    <row r="596" spans="1:8">
      <c r="A596" s="31">
        <v>3433</v>
      </c>
      <c r="B596" s="26"/>
      <c r="C596" s="27"/>
      <c r="D596" s="32" t="s">
        <v>133</v>
      </c>
      <c r="E596" s="191"/>
      <c r="F596" s="191"/>
      <c r="G596" s="192"/>
      <c r="H596" s="192"/>
    </row>
    <row r="597" spans="1:8" ht="26.25">
      <c r="A597" s="31">
        <v>3434</v>
      </c>
      <c r="B597" s="26"/>
      <c r="C597" s="27"/>
      <c r="D597" s="32" t="s">
        <v>134</v>
      </c>
      <c r="E597" s="191"/>
      <c r="F597" s="191"/>
      <c r="G597" s="192"/>
      <c r="H597" s="192"/>
    </row>
    <row r="598" spans="1:8" ht="26.25">
      <c r="A598" s="25">
        <v>4</v>
      </c>
      <c r="B598" s="26"/>
      <c r="C598" s="27"/>
      <c r="D598" s="28" t="s">
        <v>80</v>
      </c>
      <c r="E598" s="191"/>
      <c r="F598" s="191"/>
      <c r="G598" s="190">
        <f>SUM(G599,)</f>
        <v>0</v>
      </c>
      <c r="H598" s="192"/>
    </row>
    <row r="599" spans="1:8" ht="39">
      <c r="A599" s="25">
        <v>42</v>
      </c>
      <c r="B599" s="26"/>
      <c r="C599" s="27"/>
      <c r="D599" s="28" t="s">
        <v>81</v>
      </c>
      <c r="E599" s="191"/>
      <c r="F599" s="191"/>
      <c r="G599" s="192"/>
      <c r="H599" s="192"/>
    </row>
    <row r="600" spans="1:8">
      <c r="A600" s="29">
        <v>421</v>
      </c>
      <c r="B600" s="26"/>
      <c r="C600" s="27"/>
      <c r="D600" s="30" t="s">
        <v>135</v>
      </c>
      <c r="E600" s="191"/>
      <c r="F600" s="191"/>
      <c r="G600" s="192"/>
      <c r="H600" s="192"/>
    </row>
    <row r="601" spans="1:8">
      <c r="A601" s="31">
        <v>4211</v>
      </c>
      <c r="B601" s="26"/>
      <c r="C601" s="27"/>
      <c r="D601" s="32" t="s">
        <v>136</v>
      </c>
      <c r="E601" s="191"/>
      <c r="F601" s="191"/>
      <c r="G601" s="192"/>
      <c r="H601" s="192"/>
    </row>
    <row r="602" spans="1:8">
      <c r="A602" s="31">
        <v>4212</v>
      </c>
      <c r="B602" s="26"/>
      <c r="C602" s="27"/>
      <c r="D602" s="32" t="s">
        <v>137</v>
      </c>
      <c r="E602" s="191"/>
      <c r="F602" s="191"/>
      <c r="G602" s="192"/>
      <c r="H602" s="192"/>
    </row>
    <row r="603" spans="1:8" ht="26.25">
      <c r="A603" s="31">
        <v>4213</v>
      </c>
      <c r="B603" s="26"/>
      <c r="C603" s="27"/>
      <c r="D603" s="32" t="s">
        <v>138</v>
      </c>
      <c r="E603" s="191"/>
      <c r="F603" s="191"/>
      <c r="G603" s="192"/>
      <c r="H603" s="192"/>
    </row>
    <row r="604" spans="1:8">
      <c r="A604" s="31">
        <v>4214</v>
      </c>
      <c r="B604" s="26"/>
      <c r="C604" s="27"/>
      <c r="D604" s="32" t="s">
        <v>139</v>
      </c>
      <c r="E604" s="191"/>
      <c r="F604" s="191"/>
      <c r="G604" s="192"/>
      <c r="H604" s="192"/>
    </row>
    <row r="605" spans="1:8">
      <c r="A605" s="25">
        <v>422</v>
      </c>
      <c r="B605" s="26"/>
      <c r="C605" s="27"/>
      <c r="D605" s="28" t="s">
        <v>140</v>
      </c>
      <c r="E605" s="191"/>
      <c r="F605" s="191"/>
      <c r="G605" s="192"/>
      <c r="H605" s="192"/>
    </row>
    <row r="606" spans="1:8">
      <c r="A606" s="46">
        <v>4221</v>
      </c>
      <c r="B606" s="26"/>
      <c r="C606" s="27"/>
      <c r="D606" s="32" t="s">
        <v>83</v>
      </c>
      <c r="E606" s="191"/>
      <c r="F606" s="191"/>
      <c r="G606" s="192"/>
      <c r="H606" s="192"/>
    </row>
    <row r="607" spans="1:8">
      <c r="A607" s="31">
        <v>4226</v>
      </c>
      <c r="B607" s="26"/>
      <c r="C607" s="27"/>
      <c r="D607" s="32" t="s">
        <v>84</v>
      </c>
      <c r="E607" s="191"/>
      <c r="F607" s="191"/>
      <c r="G607" s="192"/>
      <c r="H607" s="192"/>
    </row>
    <row r="608" spans="1:8" ht="26.25">
      <c r="A608" s="25">
        <v>424</v>
      </c>
      <c r="B608" s="26"/>
      <c r="C608" s="27"/>
      <c r="D608" s="28" t="s">
        <v>141</v>
      </c>
      <c r="E608" s="191"/>
      <c r="F608" s="191"/>
      <c r="G608" s="192"/>
      <c r="H608" s="192"/>
    </row>
    <row r="609" spans="1:8">
      <c r="A609" s="47">
        <v>4241</v>
      </c>
      <c r="B609" s="26"/>
      <c r="C609" s="27"/>
      <c r="D609" s="48" t="s">
        <v>86</v>
      </c>
      <c r="E609" s="191"/>
      <c r="F609" s="191"/>
      <c r="G609" s="192"/>
      <c r="H609" s="192"/>
    </row>
    <row r="610" spans="1:8">
      <c r="A610" s="113"/>
      <c r="B610" s="113"/>
      <c r="C610" s="114"/>
      <c r="D610" s="50" t="s">
        <v>142</v>
      </c>
      <c r="E610" s="199">
        <f>SUM(E556)</f>
        <v>955</v>
      </c>
      <c r="F610" s="190">
        <f t="shared" ref="F610:G610" si="67">SUM(F556)</f>
        <v>955.62</v>
      </c>
      <c r="G610" s="190">
        <f t="shared" si="67"/>
        <v>0</v>
      </c>
      <c r="H610" s="190">
        <f>SUM(H556)</f>
        <v>0</v>
      </c>
    </row>
    <row r="611" spans="1:8" ht="13.9" customHeight="1">
      <c r="A611" s="247" t="s">
        <v>105</v>
      </c>
      <c r="B611" s="247"/>
      <c r="C611" s="247"/>
      <c r="D611" s="109" t="s">
        <v>148</v>
      </c>
      <c r="E611" s="189"/>
      <c r="F611" s="189"/>
      <c r="G611" s="189"/>
      <c r="H611" s="189"/>
    </row>
    <row r="612" spans="1:8" ht="13.9" customHeight="1">
      <c r="A612" s="247" t="s">
        <v>145</v>
      </c>
      <c r="B612" s="247"/>
      <c r="C612" s="247"/>
      <c r="D612" s="109" t="s">
        <v>168</v>
      </c>
      <c r="E612" s="189"/>
      <c r="F612" s="189"/>
      <c r="G612" s="189"/>
      <c r="H612" s="189"/>
    </row>
    <row r="613" spans="1:8" ht="13.9" customHeight="1">
      <c r="A613" s="248" t="s">
        <v>146</v>
      </c>
      <c r="B613" s="248"/>
      <c r="C613" s="248"/>
      <c r="D613" s="111" t="s">
        <v>25</v>
      </c>
      <c r="E613" s="189"/>
      <c r="F613" s="189"/>
      <c r="G613" s="189"/>
      <c r="H613" s="189"/>
    </row>
    <row r="614" spans="1:8">
      <c r="A614" s="25">
        <v>3</v>
      </c>
      <c r="B614" s="26"/>
      <c r="C614" s="27"/>
      <c r="D614" s="28" t="s">
        <v>40</v>
      </c>
      <c r="E614" s="190">
        <f t="shared" ref="E614:G614" si="68">SUM(E615,E626,E650)</f>
        <v>1012.3399999999999</v>
      </c>
      <c r="F614" s="190">
        <f t="shared" si="68"/>
        <v>584.64</v>
      </c>
      <c r="G614" s="190">
        <f t="shared" si="68"/>
        <v>1499</v>
      </c>
      <c r="H614" s="190">
        <f>SUM(H615,H626,H650)</f>
        <v>165</v>
      </c>
    </row>
    <row r="615" spans="1:8">
      <c r="A615" s="25">
        <v>31</v>
      </c>
      <c r="B615" s="26"/>
      <c r="C615" s="27"/>
      <c r="D615" s="28" t="s">
        <v>41</v>
      </c>
      <c r="E615" s="191"/>
      <c r="F615" s="191"/>
      <c r="G615" s="192"/>
      <c r="H615" s="192">
        <f>SUM(H616,H621,H623)</f>
        <v>0</v>
      </c>
    </row>
    <row r="616" spans="1:8">
      <c r="A616" s="29">
        <v>311</v>
      </c>
      <c r="B616" s="26"/>
      <c r="C616" s="27"/>
      <c r="D616" s="30" t="s">
        <v>108</v>
      </c>
      <c r="E616" s="191"/>
      <c r="F616" s="191"/>
      <c r="G616" s="192"/>
      <c r="H616" s="192">
        <f>SUM(H617:H620)</f>
        <v>0</v>
      </c>
    </row>
    <row r="617" spans="1:8">
      <c r="A617" s="31">
        <v>3111</v>
      </c>
      <c r="B617" s="26"/>
      <c r="C617" s="27"/>
      <c r="D617" s="32" t="s">
        <v>42</v>
      </c>
      <c r="E617" s="191"/>
      <c r="F617" s="191"/>
      <c r="G617" s="192"/>
      <c r="H617" s="192"/>
    </row>
    <row r="618" spans="1:8">
      <c r="A618" s="31">
        <v>3112</v>
      </c>
      <c r="B618" s="26"/>
      <c r="C618" s="27"/>
      <c r="D618" s="32" t="s">
        <v>109</v>
      </c>
      <c r="E618" s="191"/>
      <c r="F618" s="191"/>
      <c r="G618" s="192"/>
      <c r="H618" s="192"/>
    </row>
    <row r="619" spans="1:8">
      <c r="A619" s="31">
        <v>3113</v>
      </c>
      <c r="B619" s="26"/>
      <c r="C619" s="27"/>
      <c r="D619" s="32" t="s">
        <v>43</v>
      </c>
      <c r="E619" s="191"/>
      <c r="F619" s="191"/>
      <c r="G619" s="192"/>
      <c r="H619" s="192"/>
    </row>
    <row r="620" spans="1:8">
      <c r="A620" s="31">
        <v>3114</v>
      </c>
      <c r="B620" s="26"/>
      <c r="C620" s="27"/>
      <c r="D620" s="32" t="s">
        <v>44</v>
      </c>
      <c r="E620" s="191"/>
      <c r="F620" s="191"/>
      <c r="G620" s="192"/>
      <c r="H620" s="192"/>
    </row>
    <row r="621" spans="1:8">
      <c r="A621" s="29">
        <v>312</v>
      </c>
      <c r="B621" s="26"/>
      <c r="C621" s="27"/>
      <c r="D621" s="30" t="s">
        <v>45</v>
      </c>
      <c r="E621" s="191"/>
      <c r="F621" s="199"/>
      <c r="G621" s="192"/>
      <c r="H621" s="192">
        <f>SUM(H622)</f>
        <v>0</v>
      </c>
    </row>
    <row r="622" spans="1:8">
      <c r="A622" s="31">
        <v>3121</v>
      </c>
      <c r="B622" s="26"/>
      <c r="C622" s="27"/>
      <c r="D622" s="32" t="s">
        <v>45</v>
      </c>
      <c r="E622" s="191"/>
      <c r="F622" s="191"/>
      <c r="G622" s="192"/>
      <c r="H622" s="192"/>
    </row>
    <row r="623" spans="1:8">
      <c r="A623" s="29">
        <v>313</v>
      </c>
      <c r="B623" s="26"/>
      <c r="C623" s="27"/>
      <c r="D623" s="32" t="s">
        <v>110</v>
      </c>
      <c r="E623" s="191"/>
      <c r="F623" s="191"/>
      <c r="G623" s="192"/>
      <c r="H623" s="192">
        <f>SUM(H624:H625)</f>
        <v>0</v>
      </c>
    </row>
    <row r="624" spans="1:8" ht="26.25">
      <c r="A624" s="31">
        <v>3131</v>
      </c>
      <c r="B624" s="26"/>
      <c r="C624" s="27"/>
      <c r="D624" s="32" t="s">
        <v>111</v>
      </c>
      <c r="E624" s="191"/>
      <c r="F624" s="191"/>
      <c r="G624" s="192"/>
      <c r="H624" s="192"/>
    </row>
    <row r="625" spans="1:8" ht="26.25">
      <c r="A625" s="31">
        <v>3132</v>
      </c>
      <c r="B625" s="26"/>
      <c r="C625" s="27"/>
      <c r="D625" s="32" t="s">
        <v>112</v>
      </c>
      <c r="E625" s="191"/>
      <c r="F625" s="191"/>
      <c r="G625" s="192"/>
      <c r="H625" s="192"/>
    </row>
    <row r="626" spans="1:8">
      <c r="A626" s="25">
        <v>32</v>
      </c>
      <c r="B626" s="26"/>
      <c r="C626" s="27"/>
      <c r="D626" s="28" t="s">
        <v>113</v>
      </c>
      <c r="E626" s="190">
        <f t="shared" ref="E626:G626" si="69">SUM(E627,E632,E640)</f>
        <v>1012.3399999999999</v>
      </c>
      <c r="F626" s="190">
        <f t="shared" si="69"/>
        <v>584.64</v>
      </c>
      <c r="G626" s="190">
        <f t="shared" si="69"/>
        <v>1499</v>
      </c>
      <c r="H626" s="190">
        <f>SUM(H627,H632,H640)</f>
        <v>165</v>
      </c>
    </row>
    <row r="627" spans="1:8">
      <c r="A627" s="29">
        <v>321</v>
      </c>
      <c r="B627" s="26"/>
      <c r="C627" s="27"/>
      <c r="D627" s="30" t="s">
        <v>114</v>
      </c>
      <c r="E627" s="191">
        <v>404.26</v>
      </c>
      <c r="F627" s="191"/>
      <c r="G627" s="190"/>
      <c r="H627" s="192">
        <f>SUM(H628:H631)</f>
        <v>0</v>
      </c>
    </row>
    <row r="628" spans="1:8">
      <c r="A628" s="31">
        <v>3211</v>
      </c>
      <c r="B628" s="26"/>
      <c r="C628" s="27"/>
      <c r="D628" s="32" t="s">
        <v>50</v>
      </c>
      <c r="E628" s="191">
        <v>404.26</v>
      </c>
      <c r="F628" s="191"/>
      <c r="G628" s="192"/>
      <c r="H628" s="192"/>
    </row>
    <row r="629" spans="1:8" ht="26.25">
      <c r="A629" s="31">
        <v>3212</v>
      </c>
      <c r="B629" s="26"/>
      <c r="C629" s="27"/>
      <c r="D629" s="32" t="s">
        <v>115</v>
      </c>
      <c r="E629" s="191"/>
      <c r="F629" s="191"/>
      <c r="G629" s="192"/>
      <c r="H629" s="192"/>
    </row>
    <row r="630" spans="1:8">
      <c r="A630" s="31">
        <v>3213</v>
      </c>
      <c r="B630" s="26"/>
      <c r="C630" s="27"/>
      <c r="D630" s="32" t="s">
        <v>116</v>
      </c>
      <c r="E630" s="191"/>
      <c r="F630" s="191"/>
      <c r="G630" s="192"/>
      <c r="H630" s="192"/>
    </row>
    <row r="631" spans="1:8" ht="26.25">
      <c r="A631" s="31">
        <v>3214</v>
      </c>
      <c r="B631" s="26"/>
      <c r="C631" s="27"/>
      <c r="D631" s="32" t="s">
        <v>117</v>
      </c>
      <c r="E631" s="191"/>
      <c r="F631" s="191"/>
      <c r="G631" s="192"/>
      <c r="H631" s="192"/>
    </row>
    <row r="632" spans="1:8">
      <c r="A632" s="33">
        <v>322</v>
      </c>
      <c r="B632" s="34"/>
      <c r="C632" s="35"/>
      <c r="D632" s="36" t="s">
        <v>53</v>
      </c>
      <c r="E632" s="194">
        <f t="shared" ref="E632:G632" si="70">SUM(E633:E639)</f>
        <v>608.07999999999993</v>
      </c>
      <c r="F632" s="194">
        <f t="shared" si="70"/>
        <v>584.64</v>
      </c>
      <c r="G632" s="194">
        <f t="shared" si="70"/>
        <v>750</v>
      </c>
      <c r="H632" s="194">
        <f>SUM(H633:H639)</f>
        <v>0</v>
      </c>
    </row>
    <row r="633" spans="1:8" ht="26.25">
      <c r="A633" s="31">
        <v>3221</v>
      </c>
      <c r="B633" s="26"/>
      <c r="C633" s="27"/>
      <c r="D633" s="32" t="s">
        <v>118</v>
      </c>
      <c r="E633" s="191">
        <v>163.44999999999999</v>
      </c>
      <c r="F633" s="191">
        <v>141.01</v>
      </c>
      <c r="G633" s="192"/>
      <c r="H633" s="192"/>
    </row>
    <row r="634" spans="1:8">
      <c r="A634" s="31">
        <v>3222</v>
      </c>
      <c r="B634" s="26"/>
      <c r="C634" s="27"/>
      <c r="D634" s="32" t="s">
        <v>55</v>
      </c>
      <c r="E634" s="191"/>
      <c r="F634" s="191"/>
      <c r="G634" s="192"/>
      <c r="H634" s="192"/>
    </row>
    <row r="635" spans="1:8">
      <c r="A635" s="31">
        <v>3223</v>
      </c>
      <c r="B635" s="26"/>
      <c r="C635" s="27"/>
      <c r="D635" s="32" t="s">
        <v>56</v>
      </c>
      <c r="E635" s="191"/>
      <c r="F635" s="191"/>
      <c r="G635" s="192"/>
      <c r="H635" s="192"/>
    </row>
    <row r="636" spans="1:8" ht="26.25">
      <c r="A636" s="37">
        <v>3224</v>
      </c>
      <c r="B636" s="38"/>
      <c r="C636" s="39"/>
      <c r="D636" s="40" t="s">
        <v>119</v>
      </c>
      <c r="E636" s="195"/>
      <c r="F636" s="195"/>
      <c r="G636" s="196">
        <v>750</v>
      </c>
      <c r="H636" s="201"/>
    </row>
    <row r="637" spans="1:8">
      <c r="A637" s="41">
        <v>3225</v>
      </c>
      <c r="B637" s="34"/>
      <c r="C637" s="35"/>
      <c r="D637" s="42" t="s">
        <v>57</v>
      </c>
      <c r="E637" s="197">
        <v>444.63</v>
      </c>
      <c r="F637" s="197">
        <v>443.63</v>
      </c>
      <c r="G637" s="198"/>
      <c r="H637" s="198"/>
    </row>
    <row r="638" spans="1:8" ht="26.25">
      <c r="A638" s="31">
        <v>3226</v>
      </c>
      <c r="B638" s="26"/>
      <c r="C638" s="27"/>
      <c r="D638" s="32" t="s">
        <v>120</v>
      </c>
      <c r="E638" s="191"/>
      <c r="F638" s="191"/>
      <c r="G638" s="192"/>
      <c r="H638" s="192"/>
    </row>
    <row r="639" spans="1:8" ht="26.25">
      <c r="A639" s="37">
        <v>3227</v>
      </c>
      <c r="B639" s="38"/>
      <c r="C639" s="39"/>
      <c r="D639" s="40" t="s">
        <v>121</v>
      </c>
      <c r="E639" s="200"/>
      <c r="F639" s="200"/>
      <c r="G639" s="196"/>
      <c r="H639" s="201"/>
    </row>
    <row r="640" spans="1:8">
      <c r="A640" s="43">
        <v>323</v>
      </c>
      <c r="B640" s="34"/>
      <c r="C640" s="35"/>
      <c r="D640" s="44" t="s">
        <v>59</v>
      </c>
      <c r="E640" s="202">
        <f>(SUM(E641:E649))/7.5345</f>
        <v>0</v>
      </c>
      <c r="F640" s="202">
        <f>(SUM(F641:F649))/7.5345</f>
        <v>0</v>
      </c>
      <c r="G640" s="194">
        <f>SUM(G641:G649)</f>
        <v>749</v>
      </c>
      <c r="H640" s="198">
        <f>SUM(H641:H649)</f>
        <v>165</v>
      </c>
    </row>
    <row r="641" spans="1:8">
      <c r="A641" s="31">
        <v>3231</v>
      </c>
      <c r="B641" s="26"/>
      <c r="C641" s="27"/>
      <c r="D641" s="32" t="s">
        <v>122</v>
      </c>
      <c r="E641" s="191"/>
      <c r="F641" s="191"/>
      <c r="G641" s="192"/>
      <c r="H641" s="192"/>
    </row>
    <row r="642" spans="1:8" ht="26.25">
      <c r="A642" s="31">
        <v>3232</v>
      </c>
      <c r="B642" s="26"/>
      <c r="C642" s="27"/>
      <c r="D642" s="32" t="s">
        <v>123</v>
      </c>
      <c r="E642" s="191"/>
      <c r="F642" s="191"/>
      <c r="G642" s="192">
        <v>749</v>
      </c>
      <c r="H642" s="192">
        <v>165</v>
      </c>
    </row>
    <row r="643" spans="1:8">
      <c r="A643" s="31">
        <v>3233</v>
      </c>
      <c r="B643" s="26"/>
      <c r="C643" s="27"/>
      <c r="D643" s="32" t="s">
        <v>124</v>
      </c>
      <c r="E643" s="191"/>
      <c r="F643" s="191"/>
      <c r="G643" s="192"/>
      <c r="H643" s="192"/>
    </row>
    <row r="644" spans="1:8">
      <c r="A644" s="31">
        <v>3234</v>
      </c>
      <c r="B644" s="26"/>
      <c r="C644" s="27"/>
      <c r="D644" s="32" t="s">
        <v>63</v>
      </c>
      <c r="E644" s="191"/>
      <c r="F644" s="191"/>
      <c r="G644" s="192"/>
      <c r="H644" s="192"/>
    </row>
    <row r="645" spans="1:8">
      <c r="A645" s="31">
        <v>3235</v>
      </c>
      <c r="B645" s="26"/>
      <c r="C645" s="27"/>
      <c r="D645" s="45" t="s">
        <v>125</v>
      </c>
      <c r="E645" s="191"/>
      <c r="F645" s="191"/>
      <c r="G645" s="192"/>
      <c r="H645" s="192"/>
    </row>
    <row r="646" spans="1:8">
      <c r="A646" s="31">
        <v>3236</v>
      </c>
      <c r="B646" s="26"/>
      <c r="C646" s="27"/>
      <c r="D646" s="32" t="s">
        <v>126</v>
      </c>
      <c r="E646" s="191"/>
      <c r="F646" s="191"/>
      <c r="G646" s="192"/>
      <c r="H646" s="192"/>
    </row>
    <row r="647" spans="1:8">
      <c r="A647" s="31">
        <v>3237</v>
      </c>
      <c r="B647" s="26"/>
      <c r="C647" s="27"/>
      <c r="D647" s="32" t="s">
        <v>127</v>
      </c>
      <c r="E647" s="191"/>
      <c r="F647" s="191"/>
      <c r="G647" s="192"/>
      <c r="H647" s="192"/>
    </row>
    <row r="648" spans="1:8">
      <c r="A648" s="31">
        <v>3238</v>
      </c>
      <c r="B648" s="26"/>
      <c r="C648" s="27"/>
      <c r="D648" s="32" t="s">
        <v>66</v>
      </c>
      <c r="E648" s="191"/>
      <c r="F648" s="191"/>
      <c r="G648" s="192"/>
      <c r="H648" s="192"/>
    </row>
    <row r="649" spans="1:8">
      <c r="A649" s="31">
        <v>3239</v>
      </c>
      <c r="B649" s="26"/>
      <c r="C649" s="27"/>
      <c r="D649" s="32" t="s">
        <v>67</v>
      </c>
      <c r="E649" s="191"/>
      <c r="F649" s="191"/>
      <c r="G649" s="192"/>
      <c r="H649" s="192"/>
    </row>
    <row r="650" spans="1:8">
      <c r="A650" s="25">
        <v>34</v>
      </c>
      <c r="B650" s="26"/>
      <c r="C650" s="27"/>
      <c r="D650" s="28" t="s">
        <v>131</v>
      </c>
      <c r="E650" s="191"/>
      <c r="F650" s="191"/>
      <c r="G650" s="190"/>
      <c r="H650" s="192">
        <f>SUM(H651:H654)</f>
        <v>0</v>
      </c>
    </row>
    <row r="651" spans="1:8">
      <c r="A651" s="29">
        <v>343</v>
      </c>
      <c r="B651" s="26"/>
      <c r="C651" s="27"/>
      <c r="D651" s="30" t="s">
        <v>75</v>
      </c>
      <c r="E651" s="191"/>
      <c r="F651" s="191"/>
      <c r="G651" s="190">
        <f>SUM(G652:G655)</f>
        <v>0</v>
      </c>
      <c r="H651" s="192">
        <f>SUM(H652:H655)</f>
        <v>0</v>
      </c>
    </row>
    <row r="652" spans="1:8" ht="26.25">
      <c r="A652" s="31">
        <v>3431</v>
      </c>
      <c r="B652" s="26"/>
      <c r="C652" s="27"/>
      <c r="D652" s="32" t="s">
        <v>76</v>
      </c>
      <c r="E652" s="191"/>
      <c r="F652" s="191"/>
      <c r="G652" s="192"/>
      <c r="H652" s="192"/>
    </row>
    <row r="653" spans="1:8" ht="26.25">
      <c r="A653" s="31">
        <v>3432</v>
      </c>
      <c r="B653" s="26"/>
      <c r="C653" s="27"/>
      <c r="D653" s="32" t="s">
        <v>132</v>
      </c>
      <c r="E653" s="191"/>
      <c r="F653" s="191"/>
      <c r="G653" s="192"/>
      <c r="H653" s="192"/>
    </row>
    <row r="654" spans="1:8">
      <c r="A654" s="31">
        <v>3433</v>
      </c>
      <c r="B654" s="26"/>
      <c r="C654" s="27"/>
      <c r="D654" s="32" t="s">
        <v>133</v>
      </c>
      <c r="E654" s="191"/>
      <c r="F654" s="191"/>
      <c r="G654" s="192"/>
      <c r="H654" s="192"/>
    </row>
    <row r="655" spans="1:8" ht="26.25">
      <c r="A655" s="31">
        <v>3434</v>
      </c>
      <c r="B655" s="26"/>
      <c r="C655" s="27"/>
      <c r="D655" s="32" t="s">
        <v>134</v>
      </c>
      <c r="E655" s="191"/>
      <c r="F655" s="191"/>
      <c r="G655" s="192"/>
      <c r="H655" s="192"/>
    </row>
    <row r="656" spans="1:8" ht="26.25">
      <c r="A656" s="25">
        <v>4</v>
      </c>
      <c r="B656" s="26"/>
      <c r="C656" s="27"/>
      <c r="D656" s="28" t="s">
        <v>80</v>
      </c>
      <c r="E656" s="190">
        <f t="shared" ref="E656:G656" si="71">SUM(E657)</f>
        <v>875</v>
      </c>
      <c r="F656" s="190">
        <f t="shared" si="71"/>
        <v>875</v>
      </c>
      <c r="G656" s="190">
        <f t="shared" si="71"/>
        <v>0</v>
      </c>
      <c r="H656" s="190">
        <f>SUM(H657)</f>
        <v>1335</v>
      </c>
    </row>
    <row r="657" spans="1:8" ht="39">
      <c r="A657" s="25">
        <v>42</v>
      </c>
      <c r="B657" s="26"/>
      <c r="C657" s="27"/>
      <c r="D657" s="28" t="s">
        <v>81</v>
      </c>
      <c r="E657" s="192">
        <f t="shared" ref="E657:G657" si="72">SUM(E658,E663,E666)</f>
        <v>875</v>
      </c>
      <c r="F657" s="192">
        <f t="shared" si="72"/>
        <v>875</v>
      </c>
      <c r="G657" s="192">
        <f t="shared" si="72"/>
        <v>0</v>
      </c>
      <c r="H657" s="192">
        <f>SUM(H658,H663,H666)</f>
        <v>1335</v>
      </c>
    </row>
    <row r="658" spans="1:8">
      <c r="A658" s="29">
        <v>421</v>
      </c>
      <c r="B658" s="26"/>
      <c r="C658" s="27"/>
      <c r="D658" s="30" t="s">
        <v>135</v>
      </c>
      <c r="E658" s="191"/>
      <c r="F658" s="191"/>
      <c r="G658" s="192"/>
      <c r="H658" s="192">
        <f>SUM(H659:H662)</f>
        <v>0</v>
      </c>
    </row>
    <row r="659" spans="1:8">
      <c r="A659" s="31">
        <v>4211</v>
      </c>
      <c r="B659" s="26"/>
      <c r="C659" s="27"/>
      <c r="D659" s="32" t="s">
        <v>136</v>
      </c>
      <c r="E659" s="191"/>
      <c r="F659" s="191"/>
      <c r="G659" s="192"/>
      <c r="H659" s="192"/>
    </row>
    <row r="660" spans="1:8">
      <c r="A660" s="31">
        <v>4212</v>
      </c>
      <c r="B660" s="26"/>
      <c r="C660" s="27"/>
      <c r="D660" s="32" t="s">
        <v>137</v>
      </c>
      <c r="E660" s="191"/>
      <c r="F660" s="191"/>
      <c r="G660" s="192"/>
      <c r="H660" s="192"/>
    </row>
    <row r="661" spans="1:8" ht="26.25">
      <c r="A661" s="31">
        <v>4213</v>
      </c>
      <c r="B661" s="26"/>
      <c r="C661" s="27"/>
      <c r="D661" s="32" t="s">
        <v>138</v>
      </c>
      <c r="E661" s="191"/>
      <c r="F661" s="191"/>
      <c r="G661" s="192"/>
      <c r="H661" s="192"/>
    </row>
    <row r="662" spans="1:8">
      <c r="A662" s="31">
        <v>4214</v>
      </c>
      <c r="B662" s="26"/>
      <c r="C662" s="27"/>
      <c r="D662" s="32" t="s">
        <v>139</v>
      </c>
      <c r="E662" s="191"/>
      <c r="F662" s="191"/>
      <c r="G662" s="192"/>
      <c r="H662" s="192"/>
    </row>
    <row r="663" spans="1:8">
      <c r="A663" s="25">
        <v>422</v>
      </c>
      <c r="B663" s="26"/>
      <c r="C663" s="27"/>
      <c r="D663" s="28" t="s">
        <v>140</v>
      </c>
      <c r="E663" s="192">
        <f t="shared" ref="E663:G663" si="73">SUM(E664:E665)</f>
        <v>875</v>
      </c>
      <c r="F663" s="192">
        <f t="shared" si="73"/>
        <v>875</v>
      </c>
      <c r="G663" s="192">
        <f t="shared" si="73"/>
        <v>0</v>
      </c>
      <c r="H663" s="192">
        <f>SUM(H664:H665)</f>
        <v>1335</v>
      </c>
    </row>
    <row r="664" spans="1:8">
      <c r="A664" s="46">
        <v>4221</v>
      </c>
      <c r="B664" s="26"/>
      <c r="C664" s="27"/>
      <c r="D664" s="32" t="s">
        <v>83</v>
      </c>
      <c r="E664" s="191">
        <v>875</v>
      </c>
      <c r="F664" s="191">
        <v>875</v>
      </c>
      <c r="G664" s="192"/>
      <c r="H664" s="192">
        <v>1335</v>
      </c>
    </row>
    <row r="665" spans="1:8">
      <c r="A665" s="31">
        <v>4226</v>
      </c>
      <c r="B665" s="26"/>
      <c r="C665" s="27"/>
      <c r="D665" s="32" t="s">
        <v>84</v>
      </c>
      <c r="E665" s="191"/>
      <c r="F665" s="191"/>
      <c r="G665" s="192"/>
      <c r="H665" s="192"/>
    </row>
    <row r="666" spans="1:8" ht="26.25">
      <c r="A666" s="25">
        <v>424</v>
      </c>
      <c r="B666" s="26"/>
      <c r="C666" s="27"/>
      <c r="D666" s="28" t="s">
        <v>141</v>
      </c>
      <c r="E666" s="191"/>
      <c r="F666" s="191"/>
      <c r="G666" s="192"/>
      <c r="H666" s="192">
        <f>SUM(H667)</f>
        <v>0</v>
      </c>
    </row>
    <row r="667" spans="1:8">
      <c r="A667" s="47">
        <v>4241</v>
      </c>
      <c r="B667" s="26"/>
      <c r="C667" s="27"/>
      <c r="D667" s="48" t="s">
        <v>86</v>
      </c>
      <c r="E667" s="191"/>
      <c r="F667" s="191"/>
      <c r="G667" s="192"/>
      <c r="H667" s="192"/>
    </row>
    <row r="668" spans="1:8">
      <c r="A668" s="113"/>
      <c r="B668" s="113"/>
      <c r="C668" s="114"/>
      <c r="D668" s="50" t="s">
        <v>142</v>
      </c>
      <c r="E668" s="190">
        <f>SUM(E657,E614)</f>
        <v>1887.34</v>
      </c>
      <c r="F668" s="190">
        <f>SUM(F657,F614)</f>
        <v>1459.6399999999999</v>
      </c>
      <c r="G668" s="190">
        <f t="shared" ref="G668" si="74">SUM(G657,G614)</f>
        <v>1499</v>
      </c>
      <c r="H668" s="190">
        <f>SUM(H657,H614)</f>
        <v>1500</v>
      </c>
    </row>
    <row r="669" spans="1:8" ht="13.9" customHeight="1">
      <c r="A669" s="247" t="s">
        <v>143</v>
      </c>
      <c r="B669" s="247"/>
      <c r="C669" s="247"/>
      <c r="D669" s="109"/>
      <c r="E669" s="189"/>
      <c r="F669" s="189"/>
      <c r="G669" s="189"/>
      <c r="H669" s="189"/>
    </row>
    <row r="670" spans="1:8" ht="13.9" customHeight="1">
      <c r="A670" s="247" t="s">
        <v>145</v>
      </c>
      <c r="B670" s="247"/>
      <c r="C670" s="247"/>
      <c r="D670" s="109" t="s">
        <v>169</v>
      </c>
      <c r="E670" s="189"/>
      <c r="F670" s="189"/>
      <c r="G670" s="189"/>
      <c r="H670" s="189"/>
    </row>
    <row r="671" spans="1:8" ht="13.9" customHeight="1">
      <c r="A671" s="248" t="s">
        <v>146</v>
      </c>
      <c r="B671" s="248"/>
      <c r="C671" s="248"/>
      <c r="D671" s="111" t="s">
        <v>25</v>
      </c>
      <c r="E671" s="189"/>
      <c r="F671" s="189"/>
      <c r="G671" s="189"/>
      <c r="H671" s="189"/>
    </row>
    <row r="672" spans="1:8">
      <c r="A672" s="25">
        <v>3</v>
      </c>
      <c r="B672" s="26"/>
      <c r="C672" s="27"/>
      <c r="D672" s="28" t="s">
        <v>40</v>
      </c>
      <c r="E672" s="211">
        <f t="shared" ref="E672:G672" si="75">SUM(E684)</f>
        <v>0</v>
      </c>
      <c r="F672" s="190">
        <f t="shared" si="75"/>
        <v>1000</v>
      </c>
      <c r="G672" s="211">
        <f t="shared" si="75"/>
        <v>0</v>
      </c>
      <c r="H672" s="211">
        <f>SUM(H684)</f>
        <v>0</v>
      </c>
    </row>
    <row r="673" spans="1:8">
      <c r="A673" s="25">
        <v>31</v>
      </c>
      <c r="B673" s="26"/>
      <c r="C673" s="27"/>
      <c r="D673" s="28" t="s">
        <v>41</v>
      </c>
      <c r="E673" s="212"/>
      <c r="F673" s="191"/>
      <c r="G673" s="213"/>
      <c r="H673" s="213"/>
    </row>
    <row r="674" spans="1:8">
      <c r="A674" s="29">
        <v>311</v>
      </c>
      <c r="B674" s="26"/>
      <c r="C674" s="27"/>
      <c r="D674" s="30" t="s">
        <v>108</v>
      </c>
      <c r="E674" s="212"/>
      <c r="F674" s="191"/>
      <c r="G674" s="213"/>
      <c r="H674" s="213"/>
    </row>
    <row r="675" spans="1:8">
      <c r="A675" s="31">
        <v>3111</v>
      </c>
      <c r="B675" s="26"/>
      <c r="C675" s="27"/>
      <c r="D675" s="32" t="s">
        <v>42</v>
      </c>
      <c r="E675" s="212"/>
      <c r="F675" s="191"/>
      <c r="G675" s="213"/>
      <c r="H675" s="213"/>
    </row>
    <row r="676" spans="1:8">
      <c r="A676" s="31">
        <v>3112</v>
      </c>
      <c r="B676" s="26"/>
      <c r="C676" s="27"/>
      <c r="D676" s="32" t="s">
        <v>109</v>
      </c>
      <c r="E676" s="212"/>
      <c r="F676" s="191"/>
      <c r="G676" s="213"/>
      <c r="H676" s="213"/>
    </row>
    <row r="677" spans="1:8">
      <c r="A677" s="31">
        <v>3113</v>
      </c>
      <c r="B677" s="26"/>
      <c r="C677" s="27"/>
      <c r="D677" s="32" t="s">
        <v>43</v>
      </c>
      <c r="E677" s="212"/>
      <c r="F677" s="191"/>
      <c r="G677" s="213"/>
      <c r="H677" s="213"/>
    </row>
    <row r="678" spans="1:8">
      <c r="A678" s="31">
        <v>3114</v>
      </c>
      <c r="B678" s="26"/>
      <c r="C678" s="27"/>
      <c r="D678" s="32" t="s">
        <v>44</v>
      </c>
      <c r="E678" s="212"/>
      <c r="F678" s="191"/>
      <c r="G678" s="213"/>
      <c r="H678" s="213"/>
    </row>
    <row r="679" spans="1:8">
      <c r="A679" s="29">
        <v>312</v>
      </c>
      <c r="B679" s="26"/>
      <c r="C679" s="27"/>
      <c r="D679" s="30" t="s">
        <v>45</v>
      </c>
      <c r="E679" s="212"/>
      <c r="F679" s="199"/>
      <c r="G679" s="213"/>
      <c r="H679" s="213"/>
    </row>
    <row r="680" spans="1:8">
      <c r="A680" s="31">
        <v>3121</v>
      </c>
      <c r="B680" s="26"/>
      <c r="C680" s="27"/>
      <c r="D680" s="32" t="s">
        <v>45</v>
      </c>
      <c r="E680" s="212"/>
      <c r="F680" s="191"/>
      <c r="G680" s="213"/>
      <c r="H680" s="213"/>
    </row>
    <row r="681" spans="1:8">
      <c r="A681" s="29">
        <v>313</v>
      </c>
      <c r="B681" s="26"/>
      <c r="C681" s="27"/>
      <c r="D681" s="32" t="s">
        <v>110</v>
      </c>
      <c r="E681" s="212"/>
      <c r="F681" s="191"/>
      <c r="G681" s="213"/>
      <c r="H681" s="213"/>
    </row>
    <row r="682" spans="1:8" ht="26.25">
      <c r="A682" s="31">
        <v>3131</v>
      </c>
      <c r="B682" s="26"/>
      <c r="C682" s="27"/>
      <c r="D682" s="32" t="s">
        <v>111</v>
      </c>
      <c r="E682" s="212"/>
      <c r="F682" s="191"/>
      <c r="G682" s="213"/>
      <c r="H682" s="213"/>
    </row>
    <row r="683" spans="1:8" ht="26.25">
      <c r="A683" s="31">
        <v>3132</v>
      </c>
      <c r="B683" s="26"/>
      <c r="C683" s="27"/>
      <c r="D683" s="32" t="s">
        <v>112</v>
      </c>
      <c r="E683" s="212"/>
      <c r="F683" s="191"/>
      <c r="G683" s="213"/>
      <c r="H683" s="213"/>
    </row>
    <row r="684" spans="1:8">
      <c r="A684" s="25">
        <v>32</v>
      </c>
      <c r="B684" s="26"/>
      <c r="C684" s="27"/>
      <c r="D684" s="28" t="s">
        <v>113</v>
      </c>
      <c r="E684" s="212"/>
      <c r="F684" s="190">
        <f t="shared" ref="F684:G684" si="76">SUM(F685)</f>
        <v>1000</v>
      </c>
      <c r="G684" s="211">
        <f t="shared" si="76"/>
        <v>0</v>
      </c>
      <c r="H684" s="211"/>
    </row>
    <row r="685" spans="1:8">
      <c r="A685" s="29">
        <v>321</v>
      </c>
      <c r="B685" s="26"/>
      <c r="C685" s="27"/>
      <c r="D685" s="30" t="s">
        <v>114</v>
      </c>
      <c r="E685" s="212"/>
      <c r="F685" s="214">
        <v>1000</v>
      </c>
      <c r="G685" s="214"/>
      <c r="H685" s="214"/>
    </row>
    <row r="686" spans="1:8">
      <c r="A686" s="31">
        <v>3211</v>
      </c>
      <c r="B686" s="26"/>
      <c r="C686" s="27"/>
      <c r="D686" s="32" t="s">
        <v>50</v>
      </c>
      <c r="E686" s="212"/>
      <c r="F686" s="191">
        <v>1000</v>
      </c>
      <c r="G686" s="213"/>
      <c r="H686" s="193"/>
    </row>
    <row r="687" spans="1:8" ht="26.25">
      <c r="A687" s="31">
        <v>3212</v>
      </c>
      <c r="B687" s="26"/>
      <c r="C687" s="27"/>
      <c r="D687" s="32" t="s">
        <v>115</v>
      </c>
      <c r="E687" s="212"/>
      <c r="F687" s="191"/>
      <c r="G687" s="213"/>
      <c r="H687" s="213"/>
    </row>
    <row r="688" spans="1:8">
      <c r="A688" s="31">
        <v>3213</v>
      </c>
      <c r="B688" s="26"/>
      <c r="C688" s="27"/>
      <c r="D688" s="32" t="s">
        <v>116</v>
      </c>
      <c r="E688" s="212"/>
      <c r="F688" s="191"/>
      <c r="G688" s="213"/>
      <c r="H688" s="213"/>
    </row>
    <row r="689" spans="1:8" ht="26.25">
      <c r="A689" s="31">
        <v>3214</v>
      </c>
      <c r="B689" s="26"/>
      <c r="C689" s="27"/>
      <c r="D689" s="32" t="s">
        <v>117</v>
      </c>
      <c r="E689" s="212"/>
      <c r="F689" s="191"/>
      <c r="G689" s="213"/>
      <c r="H689" s="213"/>
    </row>
    <row r="690" spans="1:8">
      <c r="A690" s="33">
        <v>322</v>
      </c>
      <c r="B690" s="34"/>
      <c r="C690" s="35"/>
      <c r="D690" s="36" t="s">
        <v>53</v>
      </c>
      <c r="E690" s="215"/>
      <c r="F690" s="197"/>
      <c r="G690" s="216">
        <f>SUM(G691:G697)</f>
        <v>0</v>
      </c>
      <c r="H690" s="217"/>
    </row>
    <row r="691" spans="1:8" ht="26.25">
      <c r="A691" s="31">
        <v>3221</v>
      </c>
      <c r="B691" s="26"/>
      <c r="C691" s="27"/>
      <c r="D691" s="32" t="s">
        <v>118</v>
      </c>
      <c r="E691" s="212"/>
      <c r="F691" s="191"/>
      <c r="G691" s="213"/>
      <c r="H691" s="213"/>
    </row>
    <row r="692" spans="1:8">
      <c r="A692" s="31">
        <v>3222</v>
      </c>
      <c r="B692" s="26"/>
      <c r="C692" s="27"/>
      <c r="D692" s="32" t="s">
        <v>55</v>
      </c>
      <c r="E692" s="212"/>
      <c r="F692" s="191"/>
      <c r="G692" s="213"/>
      <c r="H692" s="213"/>
    </row>
    <row r="693" spans="1:8">
      <c r="A693" s="31">
        <v>3223</v>
      </c>
      <c r="B693" s="26"/>
      <c r="C693" s="27"/>
      <c r="D693" s="32" t="s">
        <v>56</v>
      </c>
      <c r="E693" s="212"/>
      <c r="F693" s="191"/>
      <c r="G693" s="213"/>
      <c r="H693" s="213"/>
    </row>
    <row r="694" spans="1:8" ht="26.25">
      <c r="A694" s="37">
        <v>3224</v>
      </c>
      <c r="B694" s="38"/>
      <c r="C694" s="39"/>
      <c r="D694" s="40" t="s">
        <v>119</v>
      </c>
      <c r="E694" s="218"/>
      <c r="F694" s="200"/>
      <c r="G694" s="219"/>
      <c r="H694" s="220"/>
    </row>
    <row r="695" spans="1:8">
      <c r="A695" s="41">
        <v>3225</v>
      </c>
      <c r="B695" s="34"/>
      <c r="C695" s="35"/>
      <c r="D695" s="42" t="s">
        <v>57</v>
      </c>
      <c r="E695" s="215"/>
      <c r="F695" s="197"/>
      <c r="G695" s="217"/>
      <c r="H695" s="217"/>
    </row>
    <row r="696" spans="1:8" ht="26.25">
      <c r="A696" s="31">
        <v>3226</v>
      </c>
      <c r="B696" s="26"/>
      <c r="C696" s="27"/>
      <c r="D696" s="32" t="s">
        <v>120</v>
      </c>
      <c r="E696" s="212"/>
      <c r="F696" s="191"/>
      <c r="G696" s="213"/>
      <c r="H696" s="213"/>
    </row>
    <row r="697" spans="1:8" ht="26.25">
      <c r="A697" s="37">
        <v>3227</v>
      </c>
      <c r="B697" s="38"/>
      <c r="C697" s="39"/>
      <c r="D697" s="40" t="s">
        <v>121</v>
      </c>
      <c r="E697" s="218"/>
      <c r="F697" s="200"/>
      <c r="G697" s="219"/>
      <c r="H697" s="220"/>
    </row>
    <row r="698" spans="1:8">
      <c r="A698" s="43">
        <v>323</v>
      </c>
      <c r="B698" s="34"/>
      <c r="C698" s="35"/>
      <c r="D698" s="44" t="s">
        <v>59</v>
      </c>
      <c r="E698" s="215"/>
      <c r="F698" s="197"/>
      <c r="G698" s="216">
        <f>SUM(G699:G707)</f>
        <v>0</v>
      </c>
      <c r="H698" s="217"/>
    </row>
    <row r="699" spans="1:8">
      <c r="A699" s="31">
        <v>3231</v>
      </c>
      <c r="B699" s="26"/>
      <c r="C699" s="27"/>
      <c r="D699" s="32" t="s">
        <v>122</v>
      </c>
      <c r="E699" s="212"/>
      <c r="F699" s="191"/>
      <c r="G699" s="213"/>
      <c r="H699" s="213"/>
    </row>
    <row r="700" spans="1:8" ht="26.25">
      <c r="A700" s="31">
        <v>3232</v>
      </c>
      <c r="B700" s="26"/>
      <c r="C700" s="27"/>
      <c r="D700" s="32" t="s">
        <v>123</v>
      </c>
      <c r="E700" s="212"/>
      <c r="F700" s="191"/>
      <c r="G700" s="213"/>
      <c r="H700" s="213"/>
    </row>
    <row r="701" spans="1:8">
      <c r="A701" s="31">
        <v>3233</v>
      </c>
      <c r="B701" s="26"/>
      <c r="C701" s="27"/>
      <c r="D701" s="32" t="s">
        <v>124</v>
      </c>
      <c r="E701" s="212"/>
      <c r="F701" s="191"/>
      <c r="G701" s="213"/>
      <c r="H701" s="213"/>
    </row>
    <row r="702" spans="1:8">
      <c r="A702" s="31">
        <v>3234</v>
      </c>
      <c r="B702" s="26"/>
      <c r="C702" s="27"/>
      <c r="D702" s="32" t="s">
        <v>63</v>
      </c>
      <c r="E702" s="212"/>
      <c r="F702" s="191"/>
      <c r="G702" s="213"/>
      <c r="H702" s="213"/>
    </row>
    <row r="703" spans="1:8">
      <c r="A703" s="31">
        <v>3235</v>
      </c>
      <c r="B703" s="26"/>
      <c r="C703" s="27"/>
      <c r="D703" s="45" t="s">
        <v>125</v>
      </c>
      <c r="E703" s="212"/>
      <c r="F703" s="191"/>
      <c r="G703" s="213"/>
      <c r="H703" s="213"/>
    </row>
    <row r="704" spans="1:8">
      <c r="A704" s="31">
        <v>3236</v>
      </c>
      <c r="B704" s="26"/>
      <c r="C704" s="27"/>
      <c r="D704" s="32" t="s">
        <v>126</v>
      </c>
      <c r="E704" s="212"/>
      <c r="F704" s="191"/>
      <c r="G704" s="213"/>
      <c r="H704" s="213"/>
    </row>
    <row r="705" spans="1:8">
      <c r="A705" s="31">
        <v>3237</v>
      </c>
      <c r="B705" s="26"/>
      <c r="C705" s="27"/>
      <c r="D705" s="32" t="s">
        <v>127</v>
      </c>
      <c r="E705" s="212"/>
      <c r="F705" s="191"/>
      <c r="G705" s="213"/>
      <c r="H705" s="213"/>
    </row>
    <row r="706" spans="1:8">
      <c r="A706" s="31">
        <v>3238</v>
      </c>
      <c r="B706" s="26"/>
      <c r="C706" s="27"/>
      <c r="D706" s="32" t="s">
        <v>66</v>
      </c>
      <c r="E706" s="212"/>
      <c r="F706" s="191"/>
      <c r="G706" s="213"/>
      <c r="H706" s="213"/>
    </row>
    <row r="707" spans="1:8">
      <c r="A707" s="31">
        <v>3239</v>
      </c>
      <c r="B707" s="26"/>
      <c r="C707" s="27"/>
      <c r="D707" s="32" t="s">
        <v>67</v>
      </c>
      <c r="E707" s="212"/>
      <c r="F707" s="191"/>
      <c r="G707" s="213"/>
      <c r="H707" s="213"/>
    </row>
    <row r="708" spans="1:8">
      <c r="A708" s="25">
        <v>34</v>
      </c>
      <c r="B708" s="26"/>
      <c r="C708" s="27"/>
      <c r="D708" s="28" t="s">
        <v>131</v>
      </c>
      <c r="E708" s="212"/>
      <c r="F708" s="191"/>
      <c r="G708" s="211"/>
      <c r="H708" s="213"/>
    </row>
    <row r="709" spans="1:8">
      <c r="A709" s="29">
        <v>343</v>
      </c>
      <c r="B709" s="26"/>
      <c r="C709" s="27"/>
      <c r="D709" s="30" t="s">
        <v>75</v>
      </c>
      <c r="E709" s="212"/>
      <c r="F709" s="191"/>
      <c r="G709" s="211">
        <f>SUM(G710:G713)</f>
        <v>0</v>
      </c>
      <c r="H709" s="213"/>
    </row>
    <row r="710" spans="1:8" ht="26.25">
      <c r="A710" s="31">
        <v>3431</v>
      </c>
      <c r="B710" s="26"/>
      <c r="C710" s="27"/>
      <c r="D710" s="32" t="s">
        <v>76</v>
      </c>
      <c r="E710" s="212"/>
      <c r="F710" s="191"/>
      <c r="G710" s="213"/>
      <c r="H710" s="213"/>
    </row>
    <row r="711" spans="1:8" ht="26.25">
      <c r="A711" s="31">
        <v>3432</v>
      </c>
      <c r="B711" s="26"/>
      <c r="C711" s="27"/>
      <c r="D711" s="32" t="s">
        <v>132</v>
      </c>
      <c r="E711" s="212"/>
      <c r="F711" s="191"/>
      <c r="G711" s="213"/>
      <c r="H711" s="213"/>
    </row>
    <row r="712" spans="1:8">
      <c r="A712" s="31">
        <v>3433</v>
      </c>
      <c r="B712" s="26"/>
      <c r="C712" s="27"/>
      <c r="D712" s="32" t="s">
        <v>133</v>
      </c>
      <c r="E712" s="212"/>
      <c r="F712" s="191"/>
      <c r="G712" s="213"/>
      <c r="H712" s="213"/>
    </row>
    <row r="713" spans="1:8" ht="26.25">
      <c r="A713" s="31">
        <v>3434</v>
      </c>
      <c r="B713" s="26"/>
      <c r="C713" s="27"/>
      <c r="D713" s="32" t="s">
        <v>134</v>
      </c>
      <c r="E713" s="212"/>
      <c r="F713" s="191"/>
      <c r="G713" s="213"/>
      <c r="H713" s="213"/>
    </row>
    <row r="714" spans="1:8" ht="26.25">
      <c r="A714" s="25">
        <v>4</v>
      </c>
      <c r="B714" s="26"/>
      <c r="C714" s="27"/>
      <c r="D714" s="28" t="s">
        <v>80</v>
      </c>
      <c r="E714" s="212"/>
      <c r="F714" s="190">
        <v>181.25</v>
      </c>
      <c r="G714" s="211"/>
      <c r="H714" s="211"/>
    </row>
    <row r="715" spans="1:8" ht="39">
      <c r="A715" s="25">
        <v>42</v>
      </c>
      <c r="B715" s="26"/>
      <c r="C715" s="27"/>
      <c r="D715" s="28" t="s">
        <v>81</v>
      </c>
      <c r="E715" s="212"/>
      <c r="F715" s="191"/>
      <c r="G715" s="213"/>
      <c r="H715" s="213"/>
    </row>
    <row r="716" spans="1:8">
      <c r="A716" s="29">
        <v>421</v>
      </c>
      <c r="B716" s="26"/>
      <c r="C716" s="27"/>
      <c r="D716" s="30" t="s">
        <v>135</v>
      </c>
      <c r="E716" s="212"/>
      <c r="F716" s="191"/>
      <c r="G716" s="213"/>
      <c r="H716" s="213"/>
    </row>
    <row r="717" spans="1:8">
      <c r="A717" s="31">
        <v>4211</v>
      </c>
      <c r="B717" s="26"/>
      <c r="C717" s="27"/>
      <c r="D717" s="32" t="s">
        <v>136</v>
      </c>
      <c r="E717" s="212"/>
      <c r="F717" s="191"/>
      <c r="G717" s="213"/>
      <c r="H717" s="213"/>
    </row>
    <row r="718" spans="1:8">
      <c r="A718" s="31">
        <v>4212</v>
      </c>
      <c r="B718" s="26"/>
      <c r="C718" s="27"/>
      <c r="D718" s="32" t="s">
        <v>137</v>
      </c>
      <c r="E718" s="212"/>
      <c r="F718" s="191"/>
      <c r="G718" s="213"/>
      <c r="H718" s="213"/>
    </row>
    <row r="719" spans="1:8" ht="26.25">
      <c r="A719" s="31">
        <v>4213</v>
      </c>
      <c r="B719" s="26"/>
      <c r="C719" s="27"/>
      <c r="D719" s="32" t="s">
        <v>138</v>
      </c>
      <c r="E719" s="212"/>
      <c r="F719" s="191"/>
      <c r="G719" s="213"/>
      <c r="H719" s="213"/>
    </row>
    <row r="720" spans="1:8">
      <c r="A720" s="31">
        <v>4214</v>
      </c>
      <c r="B720" s="26"/>
      <c r="C720" s="27"/>
      <c r="D720" s="32" t="s">
        <v>139</v>
      </c>
      <c r="E720" s="212"/>
      <c r="F720" s="191"/>
      <c r="G720" s="213"/>
      <c r="H720" s="213"/>
    </row>
    <row r="721" spans="1:8">
      <c r="A721" s="25">
        <v>422</v>
      </c>
      <c r="B721" s="26"/>
      <c r="C721" s="27"/>
      <c r="D721" s="28" t="s">
        <v>140</v>
      </c>
      <c r="E721" s="212"/>
      <c r="F721" s="191"/>
      <c r="G721" s="213"/>
      <c r="H721" s="213"/>
    </row>
    <row r="722" spans="1:8">
      <c r="A722" s="46">
        <v>4221</v>
      </c>
      <c r="B722" s="26"/>
      <c r="C722" s="27"/>
      <c r="D722" s="32" t="s">
        <v>83</v>
      </c>
      <c r="E722" s="212"/>
      <c r="F722" s="191"/>
      <c r="G722" s="213"/>
      <c r="H722" s="213"/>
    </row>
    <row r="723" spans="1:8">
      <c r="A723" s="31">
        <v>4226</v>
      </c>
      <c r="B723" s="26"/>
      <c r="C723" s="27"/>
      <c r="D723" s="32" t="s">
        <v>84</v>
      </c>
      <c r="E723" s="212"/>
      <c r="F723" s="191"/>
      <c r="G723" s="213"/>
      <c r="H723" s="213"/>
    </row>
    <row r="724" spans="1:8" ht="26.25">
      <c r="A724" s="25">
        <v>424</v>
      </c>
      <c r="B724" s="26"/>
      <c r="C724" s="27"/>
      <c r="D724" s="28" t="s">
        <v>141</v>
      </c>
      <c r="E724" s="212"/>
      <c r="F724" s="191"/>
      <c r="G724" s="213"/>
      <c r="H724" s="213"/>
    </row>
    <row r="725" spans="1:8">
      <c r="A725" s="47">
        <v>4241</v>
      </c>
      <c r="B725" s="26"/>
      <c r="C725" s="27"/>
      <c r="D725" s="48" t="s">
        <v>86</v>
      </c>
      <c r="E725" s="212"/>
      <c r="F725" s="191"/>
      <c r="G725" s="213"/>
      <c r="H725" s="213"/>
    </row>
    <row r="726" spans="1:8">
      <c r="A726" s="113"/>
      <c r="B726" s="113"/>
      <c r="C726" s="114"/>
      <c r="D726" s="50" t="s">
        <v>142</v>
      </c>
      <c r="E726" s="191"/>
      <c r="F726" s="199">
        <v>1000</v>
      </c>
      <c r="G726" s="190">
        <f>SUM(G714,G672)</f>
        <v>0</v>
      </c>
      <c r="H726" s="190"/>
    </row>
    <row r="727" spans="1:8" ht="13.9" customHeight="1">
      <c r="A727" s="247" t="s">
        <v>105</v>
      </c>
      <c r="B727" s="247"/>
      <c r="C727" s="247"/>
      <c r="D727" s="109" t="s">
        <v>219</v>
      </c>
      <c r="E727" s="189"/>
      <c r="F727" s="189"/>
      <c r="G727" s="189"/>
      <c r="H727" s="189"/>
    </row>
    <row r="728" spans="1:8" ht="13.9" customHeight="1">
      <c r="A728" s="247" t="s">
        <v>180</v>
      </c>
      <c r="B728" s="247"/>
      <c r="C728" s="247"/>
      <c r="D728" s="112" t="s">
        <v>218</v>
      </c>
      <c r="E728" s="189"/>
      <c r="F728" s="189"/>
      <c r="G728" s="189"/>
      <c r="H728" s="189"/>
    </row>
    <row r="729" spans="1:8" ht="13.9" customHeight="1">
      <c r="A729" s="249" t="s">
        <v>146</v>
      </c>
      <c r="B729" s="249"/>
      <c r="C729" s="249"/>
      <c r="D729" s="111" t="s">
        <v>25</v>
      </c>
      <c r="E729" s="189"/>
      <c r="F729" s="189"/>
      <c r="G729" s="189"/>
      <c r="H729" s="189"/>
    </row>
    <row r="730" spans="1:8">
      <c r="A730" s="25">
        <v>3</v>
      </c>
      <c r="B730" s="26"/>
      <c r="C730" s="27"/>
      <c r="D730" s="28" t="s">
        <v>40</v>
      </c>
      <c r="E730" s="190">
        <f t="shared" ref="E730:G730" si="77">SUM(E731,E742,E766)</f>
        <v>3949.88</v>
      </c>
      <c r="F730" s="190">
        <f t="shared" si="77"/>
        <v>3021.98</v>
      </c>
      <c r="G730" s="190">
        <f t="shared" si="77"/>
        <v>13477.39</v>
      </c>
      <c r="H730" s="190">
        <f>SUM(H731,H742,H766)</f>
        <v>16969.830000000002</v>
      </c>
    </row>
    <row r="731" spans="1:8">
      <c r="A731" s="25">
        <v>31</v>
      </c>
      <c r="B731" s="26"/>
      <c r="C731" s="27"/>
      <c r="D731" s="28" t="s">
        <v>41</v>
      </c>
      <c r="E731" s="192">
        <f t="shared" ref="E731:G731" si="78">SUM(,E737,E739,E733)</f>
        <v>3720.6</v>
      </c>
      <c r="F731" s="192">
        <f t="shared" si="78"/>
        <v>2693.92</v>
      </c>
      <c r="G731" s="192">
        <f t="shared" si="78"/>
        <v>10098.24</v>
      </c>
      <c r="H731" s="192">
        <f>SUM(,H737,H739,H733)</f>
        <v>12479.76</v>
      </c>
    </row>
    <row r="732" spans="1:8">
      <c r="A732" s="29">
        <v>311</v>
      </c>
      <c r="B732" s="26"/>
      <c r="C732" s="27"/>
      <c r="D732" s="30" t="s">
        <v>108</v>
      </c>
      <c r="E732" s="192">
        <f t="shared" ref="E732:G732" si="79">SUM(E733:E736)</f>
        <v>3135.25</v>
      </c>
      <c r="F732" s="192">
        <f t="shared" si="79"/>
        <v>2183.62</v>
      </c>
      <c r="G732" s="192">
        <f t="shared" si="79"/>
        <v>8668.02</v>
      </c>
      <c r="H732" s="192">
        <f>SUM(H733:H736)</f>
        <v>10240.02</v>
      </c>
    </row>
    <row r="733" spans="1:8">
      <c r="A733" s="31">
        <v>3111</v>
      </c>
      <c r="B733" s="26"/>
      <c r="C733" s="27"/>
      <c r="D733" s="32" t="s">
        <v>42</v>
      </c>
      <c r="E733" s="191">
        <v>3135.25</v>
      </c>
      <c r="F733" s="191">
        <v>2183.62</v>
      </c>
      <c r="G733" s="192">
        <v>8668.02</v>
      </c>
      <c r="H733" s="192">
        <v>10240.02</v>
      </c>
    </row>
    <row r="734" spans="1:8">
      <c r="A734" s="31">
        <v>3112</v>
      </c>
      <c r="B734" s="26"/>
      <c r="C734" s="27"/>
      <c r="D734" s="32" t="s">
        <v>109</v>
      </c>
      <c r="E734" s="191"/>
      <c r="F734" s="191"/>
      <c r="G734" s="192"/>
      <c r="H734" s="192"/>
    </row>
    <row r="735" spans="1:8">
      <c r="A735" s="31">
        <v>3113</v>
      </c>
      <c r="B735" s="26"/>
      <c r="C735" s="27"/>
      <c r="D735" s="32" t="s">
        <v>43</v>
      </c>
      <c r="E735" s="191"/>
      <c r="F735" s="191"/>
      <c r="G735" s="192"/>
      <c r="H735" s="192"/>
    </row>
    <row r="736" spans="1:8">
      <c r="A736" s="31">
        <v>3114</v>
      </c>
      <c r="B736" s="26"/>
      <c r="C736" s="27"/>
      <c r="D736" s="32" t="s">
        <v>44</v>
      </c>
      <c r="E736" s="191"/>
      <c r="F736" s="191"/>
      <c r="G736" s="192"/>
      <c r="H736" s="192"/>
    </row>
    <row r="737" spans="1:8">
      <c r="A737" s="29">
        <v>312</v>
      </c>
      <c r="B737" s="26"/>
      <c r="C737" s="27"/>
      <c r="D737" s="30" t="s">
        <v>45</v>
      </c>
      <c r="E737" s="190">
        <f>SUM(E738)</f>
        <v>350</v>
      </c>
      <c r="F737" s="190">
        <f>SUM(F738)</f>
        <v>150</v>
      </c>
      <c r="G737" s="190">
        <f>SUM(G738)</f>
        <v>0</v>
      </c>
      <c r="H737" s="190">
        <f>SUM(H738)</f>
        <v>550</v>
      </c>
    </row>
    <row r="738" spans="1:8">
      <c r="A738" s="31">
        <v>3121</v>
      </c>
      <c r="B738" s="26"/>
      <c r="C738" s="27"/>
      <c r="D738" s="32" t="s">
        <v>45</v>
      </c>
      <c r="E738" s="191">
        <v>350</v>
      </c>
      <c r="F738" s="192">
        <v>150</v>
      </c>
      <c r="G738" s="192"/>
      <c r="H738" s="192">
        <v>550</v>
      </c>
    </row>
    <row r="739" spans="1:8">
      <c r="A739" s="29">
        <v>313</v>
      </c>
      <c r="B739" s="26"/>
      <c r="C739" s="27"/>
      <c r="D739" s="32" t="s">
        <v>110</v>
      </c>
      <c r="E739" s="190">
        <f t="shared" ref="E739:G739" si="80">SUM(E740:E741)</f>
        <v>235.35</v>
      </c>
      <c r="F739" s="190">
        <f t="shared" si="80"/>
        <v>360.3</v>
      </c>
      <c r="G739" s="190">
        <f t="shared" si="80"/>
        <v>1430.22</v>
      </c>
      <c r="H739" s="190">
        <f>SUM(H740:H741)</f>
        <v>1689.74</v>
      </c>
    </row>
    <row r="740" spans="1:8" ht="26.25">
      <c r="A740" s="31">
        <v>3131</v>
      </c>
      <c r="B740" s="26"/>
      <c r="C740" s="27"/>
      <c r="D740" s="32" t="s">
        <v>111</v>
      </c>
      <c r="E740" s="191"/>
      <c r="F740" s="191"/>
      <c r="G740" s="192"/>
      <c r="H740" s="192"/>
    </row>
    <row r="741" spans="1:8" ht="26.25">
      <c r="A741" s="31">
        <v>3132</v>
      </c>
      <c r="B741" s="26"/>
      <c r="C741" s="27"/>
      <c r="D741" s="32" t="s">
        <v>112</v>
      </c>
      <c r="E741" s="191">
        <v>235.35</v>
      </c>
      <c r="F741" s="191">
        <v>360.3</v>
      </c>
      <c r="G741" s="192">
        <v>1430.22</v>
      </c>
      <c r="H741" s="192">
        <v>1689.74</v>
      </c>
    </row>
    <row r="742" spans="1:8">
      <c r="A742" s="25">
        <v>32</v>
      </c>
      <c r="B742" s="26"/>
      <c r="C742" s="27"/>
      <c r="D742" s="28" t="s">
        <v>113</v>
      </c>
      <c r="E742" s="190">
        <f t="shared" ref="E742:G742" si="81">SUM(E743,E748,E756)</f>
        <v>229.28</v>
      </c>
      <c r="F742" s="190">
        <f t="shared" si="81"/>
        <v>328.06</v>
      </c>
      <c r="G742" s="190">
        <f t="shared" si="81"/>
        <v>3379.15</v>
      </c>
      <c r="H742" s="190">
        <f>SUM(H743,H748,H756)</f>
        <v>4490.07</v>
      </c>
    </row>
    <row r="743" spans="1:8">
      <c r="A743" s="29">
        <v>321</v>
      </c>
      <c r="B743" s="26"/>
      <c r="C743" s="27"/>
      <c r="D743" s="30" t="s">
        <v>114</v>
      </c>
      <c r="E743" s="192">
        <f t="shared" ref="E743:H743" si="82">SUM(E744:E747)</f>
        <v>58.59</v>
      </c>
      <c r="F743" s="192">
        <f t="shared" si="82"/>
        <v>48.96</v>
      </c>
      <c r="G743" s="192">
        <f t="shared" si="82"/>
        <v>285.14999999999998</v>
      </c>
      <c r="H743" s="192">
        <f t="shared" si="82"/>
        <v>291.63</v>
      </c>
    </row>
    <row r="744" spans="1:8">
      <c r="A744" s="31">
        <v>3211</v>
      </c>
      <c r="B744" s="26"/>
      <c r="C744" s="27"/>
      <c r="D744" s="32" t="s">
        <v>50</v>
      </c>
      <c r="E744" s="191"/>
      <c r="F744" s="191"/>
      <c r="G744" s="192"/>
      <c r="H744" s="192"/>
    </row>
    <row r="745" spans="1:8" ht="26.25">
      <c r="A745" s="31">
        <v>3212</v>
      </c>
      <c r="B745" s="26"/>
      <c r="C745" s="27"/>
      <c r="D745" s="32" t="s">
        <v>115</v>
      </c>
      <c r="E745" s="191">
        <v>58.59</v>
      </c>
      <c r="F745" s="191">
        <v>48.96</v>
      </c>
      <c r="G745" s="192">
        <v>285.14999999999998</v>
      </c>
      <c r="H745" s="192">
        <v>291.63</v>
      </c>
    </row>
    <row r="746" spans="1:8">
      <c r="A746" s="31">
        <v>3213</v>
      </c>
      <c r="B746" s="26"/>
      <c r="C746" s="27"/>
      <c r="D746" s="32" t="s">
        <v>116</v>
      </c>
      <c r="E746" s="191"/>
      <c r="F746" s="191"/>
      <c r="G746" s="192"/>
      <c r="H746" s="192"/>
    </row>
    <row r="747" spans="1:8" ht="26.25">
      <c r="A747" s="31">
        <v>3214</v>
      </c>
      <c r="B747" s="26"/>
      <c r="C747" s="27"/>
      <c r="D747" s="32" t="s">
        <v>117</v>
      </c>
      <c r="E747" s="191"/>
      <c r="F747" s="191"/>
      <c r="G747" s="192"/>
      <c r="H747" s="192"/>
    </row>
    <row r="748" spans="1:8">
      <c r="A748" s="33">
        <v>322</v>
      </c>
      <c r="B748" s="34"/>
      <c r="C748" s="35"/>
      <c r="D748" s="36" t="s">
        <v>53</v>
      </c>
      <c r="E748" s="194">
        <f t="shared" ref="E748:F748" si="83">SUM(E749:E755)</f>
        <v>170.69</v>
      </c>
      <c r="F748" s="194">
        <f t="shared" si="83"/>
        <v>279.10000000000002</v>
      </c>
      <c r="G748" s="194">
        <f t="shared" ref="G748" si="84">SUM(G749:G755)</f>
        <v>3094</v>
      </c>
      <c r="H748" s="194">
        <f t="shared" ref="H748" si="85">SUM(H749:H755)</f>
        <v>3935.82</v>
      </c>
    </row>
    <row r="749" spans="1:8" ht="26.25">
      <c r="A749" s="31">
        <v>3221</v>
      </c>
      <c r="B749" s="26"/>
      <c r="C749" s="27"/>
      <c r="D749" s="32" t="s">
        <v>118</v>
      </c>
      <c r="E749" s="191"/>
      <c r="F749" s="191"/>
      <c r="G749" s="192"/>
      <c r="H749" s="192">
        <v>756.82</v>
      </c>
    </row>
    <row r="750" spans="1:8">
      <c r="A750" s="31">
        <v>3222</v>
      </c>
      <c r="B750" s="26"/>
      <c r="C750" s="27"/>
      <c r="D750" s="32" t="s">
        <v>55</v>
      </c>
      <c r="E750" s="191">
        <v>170.69</v>
      </c>
      <c r="F750" s="191">
        <v>279.10000000000002</v>
      </c>
      <c r="G750" s="192">
        <v>3094</v>
      </c>
      <c r="H750" s="205">
        <v>3179</v>
      </c>
    </row>
    <row r="751" spans="1:8">
      <c r="A751" s="31">
        <v>3223</v>
      </c>
      <c r="B751" s="26"/>
      <c r="C751" s="27"/>
      <c r="D751" s="32" t="s">
        <v>56</v>
      </c>
      <c r="E751" s="191"/>
      <c r="F751" s="191"/>
      <c r="G751" s="192"/>
      <c r="H751" s="192"/>
    </row>
    <row r="752" spans="1:8" ht="26.25">
      <c r="A752" s="37">
        <v>3224</v>
      </c>
      <c r="B752" s="38"/>
      <c r="C752" s="39"/>
      <c r="D752" s="40" t="s">
        <v>119</v>
      </c>
      <c r="E752" s="200"/>
      <c r="F752" s="200"/>
      <c r="G752" s="196"/>
      <c r="H752" s="201"/>
    </row>
    <row r="753" spans="1:8">
      <c r="A753" s="41">
        <v>3225</v>
      </c>
      <c r="B753" s="34"/>
      <c r="C753" s="35"/>
      <c r="D753" s="42" t="s">
        <v>57</v>
      </c>
      <c r="E753" s="197"/>
      <c r="F753" s="197"/>
      <c r="G753" s="198"/>
      <c r="H753" s="198"/>
    </row>
    <row r="754" spans="1:8" ht="26.25">
      <c r="A754" s="31">
        <v>3226</v>
      </c>
      <c r="B754" s="26"/>
      <c r="C754" s="27"/>
      <c r="D754" s="32" t="s">
        <v>120</v>
      </c>
      <c r="E754" s="191"/>
      <c r="F754" s="191"/>
      <c r="G754" s="192"/>
      <c r="H754" s="192"/>
    </row>
    <row r="755" spans="1:8" ht="26.25">
      <c r="A755" s="37">
        <v>3227</v>
      </c>
      <c r="B755" s="38"/>
      <c r="C755" s="39"/>
      <c r="D755" s="40" t="s">
        <v>121</v>
      </c>
      <c r="E755" s="200"/>
      <c r="F755" s="200"/>
      <c r="G755" s="196"/>
      <c r="H755" s="201"/>
    </row>
    <row r="756" spans="1:8">
      <c r="A756" s="43">
        <v>323</v>
      </c>
      <c r="B756" s="34"/>
      <c r="C756" s="35"/>
      <c r="D756" s="44" t="s">
        <v>59</v>
      </c>
      <c r="E756" s="197"/>
      <c r="F756" s="197"/>
      <c r="G756" s="194"/>
      <c r="H756" s="198">
        <f>SUM(H757:H766)</f>
        <v>262.62</v>
      </c>
    </row>
    <row r="757" spans="1:8">
      <c r="A757" s="31">
        <v>3231</v>
      </c>
      <c r="B757" s="26"/>
      <c r="C757" s="27"/>
      <c r="D757" s="32" t="s">
        <v>122</v>
      </c>
      <c r="E757" s="191"/>
      <c r="F757" s="191"/>
      <c r="G757" s="192"/>
      <c r="H757" s="192"/>
    </row>
    <row r="758" spans="1:8" ht="26.25">
      <c r="A758" s="31">
        <v>3232</v>
      </c>
      <c r="B758" s="26"/>
      <c r="C758" s="27"/>
      <c r="D758" s="32" t="s">
        <v>123</v>
      </c>
      <c r="E758" s="191"/>
      <c r="F758" s="191"/>
      <c r="G758" s="192"/>
      <c r="H758" s="192"/>
    </row>
    <row r="759" spans="1:8">
      <c r="A759" s="31">
        <v>3233</v>
      </c>
      <c r="B759" s="26"/>
      <c r="C759" s="27"/>
      <c r="D759" s="32" t="s">
        <v>124</v>
      </c>
      <c r="E759" s="191"/>
      <c r="F759" s="191"/>
      <c r="G759" s="192"/>
      <c r="H759" s="192"/>
    </row>
    <row r="760" spans="1:8">
      <c r="A760" s="31">
        <v>3234</v>
      </c>
      <c r="B760" s="26"/>
      <c r="C760" s="27"/>
      <c r="D760" s="32" t="s">
        <v>63</v>
      </c>
      <c r="E760" s="191"/>
      <c r="F760" s="191"/>
      <c r="G760" s="192"/>
      <c r="H760" s="192"/>
    </row>
    <row r="761" spans="1:8">
      <c r="A761" s="31">
        <v>3235</v>
      </c>
      <c r="B761" s="26"/>
      <c r="C761" s="27"/>
      <c r="D761" s="45" t="s">
        <v>125</v>
      </c>
      <c r="E761" s="191"/>
      <c r="F761" s="191"/>
      <c r="G761" s="192"/>
      <c r="H761" s="192"/>
    </row>
    <row r="762" spans="1:8">
      <c r="A762" s="31">
        <v>3236</v>
      </c>
      <c r="B762" s="26"/>
      <c r="C762" s="27"/>
      <c r="D762" s="32" t="s">
        <v>126</v>
      </c>
      <c r="E762" s="191"/>
      <c r="F762" s="191"/>
      <c r="G762" s="192"/>
      <c r="H762" s="192"/>
    </row>
    <row r="763" spans="1:8">
      <c r="A763" s="31">
        <v>3237</v>
      </c>
      <c r="B763" s="26"/>
      <c r="C763" s="27"/>
      <c r="D763" s="32" t="s">
        <v>127</v>
      </c>
      <c r="E763" s="191"/>
      <c r="F763" s="191"/>
      <c r="G763" s="192"/>
      <c r="H763" s="192">
        <v>262.62</v>
      </c>
    </row>
    <row r="764" spans="1:8">
      <c r="A764" s="31">
        <v>3238</v>
      </c>
      <c r="B764" s="26"/>
      <c r="C764" s="27"/>
      <c r="D764" s="32" t="s">
        <v>66</v>
      </c>
      <c r="E764" s="191"/>
      <c r="F764" s="191"/>
      <c r="G764" s="192"/>
      <c r="H764" s="192"/>
    </row>
    <row r="765" spans="1:8">
      <c r="A765" s="31">
        <v>3239</v>
      </c>
      <c r="B765" s="26"/>
      <c r="C765" s="27"/>
      <c r="D765" s="32" t="s">
        <v>67</v>
      </c>
      <c r="E765" s="191"/>
      <c r="F765" s="191"/>
      <c r="G765" s="192"/>
      <c r="H765" s="192"/>
    </row>
    <row r="766" spans="1:8">
      <c r="A766" s="25">
        <v>34</v>
      </c>
      <c r="B766" s="26"/>
      <c r="C766" s="27"/>
      <c r="D766" s="28" t="s">
        <v>131</v>
      </c>
      <c r="E766" s="191"/>
      <c r="F766" s="191"/>
      <c r="G766" s="190"/>
      <c r="H766" s="192"/>
    </row>
    <row r="767" spans="1:8">
      <c r="A767" s="29">
        <v>343</v>
      </c>
      <c r="B767" s="26"/>
      <c r="C767" s="27"/>
      <c r="D767" s="30" t="s">
        <v>75</v>
      </c>
      <c r="E767" s="191"/>
      <c r="F767" s="191"/>
      <c r="G767" s="190"/>
      <c r="H767" s="192"/>
    </row>
    <row r="768" spans="1:8" ht="26.25">
      <c r="A768" s="31">
        <v>3431</v>
      </c>
      <c r="B768" s="26"/>
      <c r="C768" s="27"/>
      <c r="D768" s="32" t="s">
        <v>76</v>
      </c>
      <c r="E768" s="191"/>
      <c r="F768" s="191"/>
      <c r="G768" s="192"/>
      <c r="H768" s="192"/>
    </row>
    <row r="769" spans="1:8" ht="26.25">
      <c r="A769" s="31">
        <v>3432</v>
      </c>
      <c r="B769" s="26"/>
      <c r="C769" s="27"/>
      <c r="D769" s="32" t="s">
        <v>132</v>
      </c>
      <c r="E769" s="191"/>
      <c r="F769" s="191"/>
      <c r="G769" s="192"/>
      <c r="H769" s="192"/>
    </row>
    <row r="770" spans="1:8">
      <c r="A770" s="31">
        <v>3433</v>
      </c>
      <c r="B770" s="26"/>
      <c r="C770" s="27"/>
      <c r="D770" s="32" t="s">
        <v>133</v>
      </c>
      <c r="E770" s="191"/>
      <c r="F770" s="191"/>
      <c r="G770" s="192"/>
      <c r="H770" s="192"/>
    </row>
    <row r="771" spans="1:8" ht="26.25">
      <c r="A771" s="31">
        <v>3434</v>
      </c>
      <c r="B771" s="26"/>
      <c r="C771" s="27"/>
      <c r="D771" s="32" t="s">
        <v>134</v>
      </c>
      <c r="E771" s="191"/>
      <c r="F771" s="191"/>
      <c r="G771" s="192"/>
      <c r="H771" s="192"/>
    </row>
    <row r="772" spans="1:8" ht="26.25">
      <c r="A772" s="25">
        <v>4</v>
      </c>
      <c r="B772" s="26"/>
      <c r="C772" s="27"/>
      <c r="D772" s="28" t="s">
        <v>80</v>
      </c>
      <c r="E772" s="191"/>
      <c r="F772" s="191"/>
      <c r="G772" s="190"/>
      <c r="H772" s="192"/>
    </row>
    <row r="773" spans="1:8" ht="39">
      <c r="A773" s="25">
        <v>42</v>
      </c>
      <c r="B773" s="26"/>
      <c r="C773" s="27"/>
      <c r="D773" s="28" t="s">
        <v>81</v>
      </c>
      <c r="E773" s="191"/>
      <c r="F773" s="191"/>
      <c r="G773" s="192"/>
      <c r="H773" s="192"/>
    </row>
    <row r="774" spans="1:8">
      <c r="A774" s="29">
        <v>421</v>
      </c>
      <c r="B774" s="26"/>
      <c r="C774" s="27"/>
      <c r="D774" s="30" t="s">
        <v>135</v>
      </c>
      <c r="E774" s="191"/>
      <c r="F774" s="191"/>
      <c r="G774" s="192"/>
      <c r="H774" s="192"/>
    </row>
    <row r="775" spans="1:8">
      <c r="A775" s="31">
        <v>4211</v>
      </c>
      <c r="B775" s="26"/>
      <c r="C775" s="27"/>
      <c r="D775" s="32" t="s">
        <v>136</v>
      </c>
      <c r="E775" s="191"/>
      <c r="F775" s="191"/>
      <c r="G775" s="192"/>
      <c r="H775" s="192"/>
    </row>
    <row r="776" spans="1:8">
      <c r="A776" s="31">
        <v>4212</v>
      </c>
      <c r="B776" s="26"/>
      <c r="C776" s="27"/>
      <c r="D776" s="32" t="s">
        <v>137</v>
      </c>
      <c r="E776" s="191"/>
      <c r="F776" s="191"/>
      <c r="G776" s="192"/>
      <c r="H776" s="192"/>
    </row>
    <row r="777" spans="1:8" ht="26.25">
      <c r="A777" s="31">
        <v>4213</v>
      </c>
      <c r="B777" s="26"/>
      <c r="C777" s="27"/>
      <c r="D777" s="32" t="s">
        <v>138</v>
      </c>
      <c r="E777" s="191"/>
      <c r="F777" s="191"/>
      <c r="G777" s="192"/>
      <c r="H777" s="192"/>
    </row>
    <row r="778" spans="1:8">
      <c r="A778" s="31">
        <v>4214</v>
      </c>
      <c r="B778" s="26"/>
      <c r="C778" s="27"/>
      <c r="D778" s="32" t="s">
        <v>139</v>
      </c>
      <c r="E778" s="191"/>
      <c r="F778" s="191"/>
      <c r="G778" s="192"/>
      <c r="H778" s="192"/>
    </row>
    <row r="779" spans="1:8">
      <c r="A779" s="25">
        <v>422</v>
      </c>
      <c r="B779" s="26"/>
      <c r="C779" s="27"/>
      <c r="D779" s="28" t="s">
        <v>140</v>
      </c>
      <c r="E779" s="191"/>
      <c r="F779" s="191"/>
      <c r="G779" s="192"/>
      <c r="H779" s="192"/>
    </row>
    <row r="780" spans="1:8">
      <c r="A780" s="46">
        <v>4221</v>
      </c>
      <c r="B780" s="26"/>
      <c r="C780" s="27"/>
      <c r="D780" s="32" t="s">
        <v>83</v>
      </c>
      <c r="E780" s="191"/>
      <c r="F780" s="191"/>
      <c r="G780" s="192"/>
      <c r="H780" s="192"/>
    </row>
    <row r="781" spans="1:8">
      <c r="A781" s="31">
        <v>4226</v>
      </c>
      <c r="B781" s="26"/>
      <c r="C781" s="27"/>
      <c r="D781" s="32" t="s">
        <v>84</v>
      </c>
      <c r="E781" s="191"/>
      <c r="F781" s="191"/>
      <c r="G781" s="192"/>
      <c r="H781" s="192"/>
    </row>
    <row r="782" spans="1:8" ht="26.25">
      <c r="A782" s="25">
        <v>424</v>
      </c>
      <c r="B782" s="26"/>
      <c r="C782" s="27"/>
      <c r="D782" s="28" t="s">
        <v>141</v>
      </c>
      <c r="E782" s="191"/>
      <c r="F782" s="191"/>
      <c r="G782" s="192"/>
      <c r="H782" s="192"/>
    </row>
    <row r="783" spans="1:8">
      <c r="A783" s="47">
        <v>4241</v>
      </c>
      <c r="B783" s="26"/>
      <c r="C783" s="27"/>
      <c r="D783" s="48" t="s">
        <v>86</v>
      </c>
      <c r="E783" s="191"/>
      <c r="F783" s="191"/>
      <c r="G783" s="192"/>
      <c r="H783" s="192"/>
    </row>
    <row r="784" spans="1:8">
      <c r="A784" s="113"/>
      <c r="B784" s="113"/>
      <c r="C784" s="114"/>
      <c r="D784" s="50" t="s">
        <v>142</v>
      </c>
      <c r="E784" s="190">
        <f t="shared" ref="E784:G784" si="86">SUM(E772,E730)</f>
        <v>3949.88</v>
      </c>
      <c r="F784" s="190">
        <f t="shared" si="86"/>
        <v>3021.98</v>
      </c>
      <c r="G784" s="190">
        <f t="shared" si="86"/>
        <v>13477.39</v>
      </c>
      <c r="H784" s="190">
        <f>SUM(H772,H730)</f>
        <v>16969.830000000002</v>
      </c>
    </row>
    <row r="785" spans="1:8" ht="13.9" customHeight="1">
      <c r="A785" s="250" t="s">
        <v>105</v>
      </c>
      <c r="B785" s="250"/>
      <c r="C785" s="250"/>
      <c r="D785" s="112" t="s">
        <v>219</v>
      </c>
      <c r="E785" s="189"/>
      <c r="F785" s="189"/>
      <c r="G785" s="189"/>
      <c r="H785" s="189"/>
    </row>
    <row r="786" spans="1:8" ht="13.9" customHeight="1">
      <c r="A786" s="250" t="s">
        <v>180</v>
      </c>
      <c r="B786" s="250"/>
      <c r="C786" s="250"/>
      <c r="D786" s="112" t="s">
        <v>218</v>
      </c>
      <c r="E786" s="189"/>
      <c r="F786" s="189"/>
      <c r="G786" s="189"/>
      <c r="H786" s="189"/>
    </row>
    <row r="787" spans="1:8" ht="15" customHeight="1">
      <c r="A787" s="249" t="s">
        <v>153</v>
      </c>
      <c r="B787" s="249"/>
      <c r="C787" s="249"/>
      <c r="D787" s="110" t="s">
        <v>154</v>
      </c>
      <c r="E787" s="189"/>
      <c r="F787" s="189"/>
      <c r="G787" s="189"/>
      <c r="H787" s="189"/>
    </row>
    <row r="788" spans="1:8">
      <c r="A788" s="25">
        <v>3</v>
      </c>
      <c r="B788" s="26"/>
      <c r="C788" s="27"/>
      <c r="D788" s="28" t="s">
        <v>40</v>
      </c>
      <c r="E788" s="190">
        <f t="shared" ref="E788:G788" si="87">SUM(E789,E800,E824)</f>
        <v>4484.09</v>
      </c>
      <c r="F788" s="190">
        <f t="shared" si="87"/>
        <v>3583.8500000000004</v>
      </c>
      <c r="G788" s="190">
        <f t="shared" si="87"/>
        <v>13477.38</v>
      </c>
      <c r="H788" s="190">
        <f>SUM(H789,H800,H824)</f>
        <v>15759.43</v>
      </c>
    </row>
    <row r="789" spans="1:8">
      <c r="A789" s="25">
        <v>31</v>
      </c>
      <c r="B789" s="26"/>
      <c r="C789" s="27"/>
      <c r="D789" s="28" t="s">
        <v>41</v>
      </c>
      <c r="E789" s="192">
        <f t="shared" ref="E789:G789" si="88">SUM(E790,E795,E797)</f>
        <v>3720.6</v>
      </c>
      <c r="F789" s="192">
        <f t="shared" si="88"/>
        <v>2693.92</v>
      </c>
      <c r="G789" s="192">
        <f t="shared" si="88"/>
        <v>10098.24</v>
      </c>
      <c r="H789" s="192">
        <f>SUM(H790,H795,H797)</f>
        <v>12242.630000000001</v>
      </c>
    </row>
    <row r="790" spans="1:8">
      <c r="A790" s="29">
        <v>311</v>
      </c>
      <c r="B790" s="26"/>
      <c r="C790" s="27"/>
      <c r="D790" s="30" t="s">
        <v>108</v>
      </c>
      <c r="E790" s="192">
        <f t="shared" ref="E790:G790" si="89">SUM(E791:E794)</f>
        <v>3135.25</v>
      </c>
      <c r="F790" s="192">
        <f t="shared" si="89"/>
        <v>2183.62</v>
      </c>
      <c r="G790" s="192">
        <f t="shared" si="89"/>
        <v>8668.02</v>
      </c>
      <c r="H790" s="192">
        <f>SUM(H791:H794)</f>
        <v>10036.700000000001</v>
      </c>
    </row>
    <row r="791" spans="1:8">
      <c r="A791" s="31">
        <v>3111</v>
      </c>
      <c r="B791" s="26"/>
      <c r="C791" s="27"/>
      <c r="D791" s="32" t="s">
        <v>42</v>
      </c>
      <c r="E791" s="191">
        <v>3135.25</v>
      </c>
      <c r="F791" s="191">
        <v>2183.62</v>
      </c>
      <c r="G791" s="192">
        <v>8668.02</v>
      </c>
      <c r="H791" s="192">
        <v>10036.700000000001</v>
      </c>
    </row>
    <row r="792" spans="1:8">
      <c r="A792" s="31">
        <v>3112</v>
      </c>
      <c r="B792" s="26"/>
      <c r="C792" s="27"/>
      <c r="D792" s="32" t="s">
        <v>109</v>
      </c>
      <c r="E792" s="191"/>
      <c r="F792" s="191"/>
      <c r="G792" s="192"/>
      <c r="H792" s="192"/>
    </row>
    <row r="793" spans="1:8">
      <c r="A793" s="31">
        <v>3113</v>
      </c>
      <c r="B793" s="26"/>
      <c r="C793" s="27"/>
      <c r="D793" s="32" t="s">
        <v>43</v>
      </c>
      <c r="E793" s="191"/>
      <c r="F793" s="191"/>
      <c r="G793" s="192"/>
      <c r="H793" s="192"/>
    </row>
    <row r="794" spans="1:8">
      <c r="A794" s="31">
        <v>3114</v>
      </c>
      <c r="B794" s="26"/>
      <c r="C794" s="27"/>
      <c r="D794" s="32" t="s">
        <v>44</v>
      </c>
      <c r="E794" s="191"/>
      <c r="F794" s="191"/>
      <c r="G794" s="192"/>
      <c r="H794" s="192"/>
    </row>
    <row r="795" spans="1:8">
      <c r="A795" s="29">
        <v>312</v>
      </c>
      <c r="B795" s="26"/>
      <c r="C795" s="27"/>
      <c r="D795" s="30" t="s">
        <v>45</v>
      </c>
      <c r="E795" s="190">
        <f t="shared" ref="E795:G795" si="90">SUM(E796)</f>
        <v>350</v>
      </c>
      <c r="F795" s="190">
        <f t="shared" si="90"/>
        <v>150</v>
      </c>
      <c r="G795" s="190">
        <f t="shared" si="90"/>
        <v>0</v>
      </c>
      <c r="H795" s="190">
        <f>SUM(H796)</f>
        <v>550</v>
      </c>
    </row>
    <row r="796" spans="1:8">
      <c r="A796" s="31">
        <v>3121</v>
      </c>
      <c r="B796" s="26"/>
      <c r="C796" s="27"/>
      <c r="D796" s="32" t="s">
        <v>45</v>
      </c>
      <c r="E796" s="191">
        <v>350</v>
      </c>
      <c r="F796" s="191">
        <v>150</v>
      </c>
      <c r="G796" s="192"/>
      <c r="H796" s="192">
        <v>550</v>
      </c>
    </row>
    <row r="797" spans="1:8">
      <c r="A797" s="29">
        <v>313</v>
      </c>
      <c r="B797" s="26"/>
      <c r="C797" s="27"/>
      <c r="D797" s="32" t="s">
        <v>110</v>
      </c>
      <c r="E797" s="190">
        <f t="shared" ref="E797:G797" si="91">SUM(E798:E799)</f>
        <v>235.35</v>
      </c>
      <c r="F797" s="190">
        <f t="shared" si="91"/>
        <v>360.3</v>
      </c>
      <c r="G797" s="190">
        <f t="shared" si="91"/>
        <v>1430.22</v>
      </c>
      <c r="H797" s="190">
        <f>SUM(H798:H799)</f>
        <v>1655.93</v>
      </c>
    </row>
    <row r="798" spans="1:8" ht="26.25">
      <c r="A798" s="31">
        <v>3131</v>
      </c>
      <c r="B798" s="26"/>
      <c r="C798" s="27"/>
      <c r="D798" s="32" t="s">
        <v>111</v>
      </c>
      <c r="E798" s="191"/>
      <c r="F798" s="191"/>
      <c r="G798" s="192"/>
      <c r="H798" s="192"/>
    </row>
    <row r="799" spans="1:8" ht="26.25">
      <c r="A799" s="31">
        <v>3132</v>
      </c>
      <c r="B799" s="26"/>
      <c r="C799" s="27"/>
      <c r="D799" s="32" t="s">
        <v>112</v>
      </c>
      <c r="E799" s="191">
        <v>235.35</v>
      </c>
      <c r="F799" s="191">
        <v>360.3</v>
      </c>
      <c r="G799" s="192">
        <v>1430.22</v>
      </c>
      <c r="H799" s="192">
        <v>1655.93</v>
      </c>
    </row>
    <row r="800" spans="1:8">
      <c r="A800" s="25">
        <v>32</v>
      </c>
      <c r="B800" s="26"/>
      <c r="C800" s="27"/>
      <c r="D800" s="28" t="s">
        <v>113</v>
      </c>
      <c r="E800" s="190">
        <f>SUM(E801,E806,E814)</f>
        <v>763.49</v>
      </c>
      <c r="F800" s="190">
        <f t="shared" ref="F800:G800" si="92">SUM(F801,F806,F814)</f>
        <v>889.93000000000006</v>
      </c>
      <c r="G800" s="190">
        <f t="shared" si="92"/>
        <v>3379.14</v>
      </c>
      <c r="H800" s="190">
        <f>SUM(H801,H806,H814)</f>
        <v>3516.8</v>
      </c>
    </row>
    <row r="801" spans="1:8">
      <c r="A801" s="29">
        <v>321</v>
      </c>
      <c r="B801" s="26"/>
      <c r="C801" s="27"/>
      <c r="D801" s="30" t="s">
        <v>114</v>
      </c>
      <c r="E801" s="192">
        <f t="shared" ref="E801:G801" si="93">SUM(E802:E805)</f>
        <v>58.59</v>
      </c>
      <c r="F801" s="192">
        <f t="shared" si="93"/>
        <v>48.96</v>
      </c>
      <c r="G801" s="192">
        <f t="shared" si="93"/>
        <v>285.14</v>
      </c>
      <c r="H801" s="192">
        <f>SUM(H802:H805)</f>
        <v>284.11</v>
      </c>
    </row>
    <row r="802" spans="1:8">
      <c r="A802" s="31">
        <v>3211</v>
      </c>
      <c r="B802" s="26"/>
      <c r="C802" s="27"/>
      <c r="D802" s="32" t="s">
        <v>50</v>
      </c>
      <c r="E802" s="191"/>
      <c r="F802" s="191"/>
      <c r="G802" s="192"/>
      <c r="H802" s="192"/>
    </row>
    <row r="803" spans="1:8" ht="26.25">
      <c r="A803" s="31">
        <v>3212</v>
      </c>
      <c r="B803" s="26"/>
      <c r="C803" s="27"/>
      <c r="D803" s="32" t="s">
        <v>115</v>
      </c>
      <c r="E803" s="191">
        <v>58.59</v>
      </c>
      <c r="F803" s="191">
        <v>48.96</v>
      </c>
      <c r="G803" s="192">
        <v>285.14</v>
      </c>
      <c r="H803" s="192">
        <v>284.11</v>
      </c>
    </row>
    <row r="804" spans="1:8">
      <c r="A804" s="31">
        <v>3213</v>
      </c>
      <c r="B804" s="26"/>
      <c r="C804" s="27"/>
      <c r="D804" s="32" t="s">
        <v>116</v>
      </c>
      <c r="E804" s="191"/>
      <c r="F804" s="191"/>
      <c r="G804" s="192"/>
      <c r="H804" s="192"/>
    </row>
    <row r="805" spans="1:8" ht="26.25">
      <c r="A805" s="31">
        <v>3214</v>
      </c>
      <c r="B805" s="26"/>
      <c r="C805" s="27"/>
      <c r="D805" s="32" t="s">
        <v>117</v>
      </c>
      <c r="E805" s="191"/>
      <c r="F805" s="191"/>
      <c r="G805" s="192"/>
      <c r="H805" s="192"/>
    </row>
    <row r="806" spans="1:8">
      <c r="A806" s="33">
        <v>322</v>
      </c>
      <c r="B806" s="34"/>
      <c r="C806" s="35"/>
      <c r="D806" s="36" t="s">
        <v>53</v>
      </c>
      <c r="E806" s="194">
        <f t="shared" ref="E806:G806" si="94">SUM(E807:E813)</f>
        <v>704.9</v>
      </c>
      <c r="F806" s="194">
        <f t="shared" si="94"/>
        <v>840.97</v>
      </c>
      <c r="G806" s="194">
        <f t="shared" si="94"/>
        <v>3094</v>
      </c>
      <c r="H806" s="194">
        <f>SUM(H807:H813)</f>
        <v>2970.06</v>
      </c>
    </row>
    <row r="807" spans="1:8" ht="26.25">
      <c r="A807" s="31">
        <v>3221</v>
      </c>
      <c r="B807" s="26"/>
      <c r="C807" s="27"/>
      <c r="D807" s="32" t="s">
        <v>118</v>
      </c>
      <c r="E807" s="191"/>
      <c r="F807" s="191"/>
      <c r="G807" s="192"/>
      <c r="H807" s="192">
        <v>791.06</v>
      </c>
    </row>
    <row r="808" spans="1:8">
      <c r="A808" s="31">
        <v>3222</v>
      </c>
      <c r="B808" s="26"/>
      <c r="C808" s="27"/>
      <c r="D808" s="32" t="s">
        <v>55</v>
      </c>
      <c r="E808" s="191">
        <v>704.9</v>
      </c>
      <c r="F808" s="191">
        <v>840.97</v>
      </c>
      <c r="G808" s="192">
        <v>3094</v>
      </c>
      <c r="H808" s="192">
        <v>2179</v>
      </c>
    </row>
    <row r="809" spans="1:8">
      <c r="A809" s="31">
        <v>3223</v>
      </c>
      <c r="B809" s="26"/>
      <c r="C809" s="27"/>
      <c r="D809" s="32" t="s">
        <v>56</v>
      </c>
      <c r="E809" s="191"/>
      <c r="F809" s="191"/>
      <c r="G809" s="192"/>
      <c r="H809" s="192"/>
    </row>
    <row r="810" spans="1:8" ht="26.25">
      <c r="A810" s="37">
        <v>3224</v>
      </c>
      <c r="B810" s="38"/>
      <c r="C810" s="39"/>
      <c r="D810" s="40" t="s">
        <v>119</v>
      </c>
      <c r="E810" s="200"/>
      <c r="F810" s="200"/>
      <c r="G810" s="196"/>
      <c r="H810" s="201"/>
    </row>
    <row r="811" spans="1:8">
      <c r="A811" s="41">
        <v>3225</v>
      </c>
      <c r="B811" s="34"/>
      <c r="C811" s="35"/>
      <c r="D811" s="42" t="s">
        <v>57</v>
      </c>
      <c r="E811" s="197"/>
      <c r="F811" s="197"/>
      <c r="G811" s="198"/>
      <c r="H811" s="198"/>
    </row>
    <row r="812" spans="1:8" ht="26.25">
      <c r="A812" s="31">
        <v>3226</v>
      </c>
      <c r="B812" s="26"/>
      <c r="C812" s="27"/>
      <c r="D812" s="32" t="s">
        <v>120</v>
      </c>
      <c r="E812" s="191"/>
      <c r="F812" s="191"/>
      <c r="G812" s="192"/>
      <c r="H812" s="192"/>
    </row>
    <row r="813" spans="1:8" ht="26.25">
      <c r="A813" s="37">
        <v>3227</v>
      </c>
      <c r="B813" s="38"/>
      <c r="C813" s="39"/>
      <c r="D813" s="40" t="s">
        <v>121</v>
      </c>
      <c r="E813" s="200"/>
      <c r="F813" s="200"/>
      <c r="G813" s="196"/>
      <c r="H813" s="201"/>
    </row>
    <row r="814" spans="1:8">
      <c r="A814" s="43">
        <v>323</v>
      </c>
      <c r="B814" s="34"/>
      <c r="C814" s="35"/>
      <c r="D814" s="44" t="s">
        <v>59</v>
      </c>
      <c r="E814" s="197"/>
      <c r="F814" s="197"/>
      <c r="G814" s="194"/>
      <c r="H814" s="194">
        <f>SUM(H815:H823)</f>
        <v>262.63</v>
      </c>
    </row>
    <row r="815" spans="1:8">
      <c r="A815" s="31">
        <v>3231</v>
      </c>
      <c r="B815" s="26"/>
      <c r="C815" s="27"/>
      <c r="D815" s="32" t="s">
        <v>122</v>
      </c>
      <c r="E815" s="191"/>
      <c r="F815" s="191"/>
      <c r="G815" s="192"/>
      <c r="H815" s="192"/>
    </row>
    <row r="816" spans="1:8" ht="26.25">
      <c r="A816" s="31">
        <v>3232</v>
      </c>
      <c r="B816" s="26"/>
      <c r="C816" s="27"/>
      <c r="D816" s="32" t="s">
        <v>123</v>
      </c>
      <c r="E816" s="191"/>
      <c r="F816" s="191"/>
      <c r="G816" s="192"/>
      <c r="H816" s="192"/>
    </row>
    <row r="817" spans="1:8">
      <c r="A817" s="31">
        <v>3233</v>
      </c>
      <c r="B817" s="26"/>
      <c r="C817" s="27"/>
      <c r="D817" s="32" t="s">
        <v>124</v>
      </c>
      <c r="E817" s="191"/>
      <c r="F817" s="191"/>
      <c r="G817" s="192"/>
      <c r="H817" s="192"/>
    </row>
    <row r="818" spans="1:8">
      <c r="A818" s="31">
        <v>3234</v>
      </c>
      <c r="B818" s="26"/>
      <c r="C818" s="27"/>
      <c r="D818" s="32" t="s">
        <v>63</v>
      </c>
      <c r="E818" s="191"/>
      <c r="F818" s="191"/>
      <c r="G818" s="192"/>
      <c r="H818" s="192"/>
    </row>
    <row r="819" spans="1:8">
      <c r="A819" s="31">
        <v>3235</v>
      </c>
      <c r="B819" s="26"/>
      <c r="C819" s="27"/>
      <c r="D819" s="45" t="s">
        <v>125</v>
      </c>
      <c r="E819" s="191"/>
      <c r="F819" s="191"/>
      <c r="G819" s="192"/>
      <c r="H819" s="192"/>
    </row>
    <row r="820" spans="1:8">
      <c r="A820" s="31">
        <v>3236</v>
      </c>
      <c r="B820" s="26"/>
      <c r="C820" s="27"/>
      <c r="D820" s="32" t="s">
        <v>126</v>
      </c>
      <c r="E820" s="191"/>
      <c r="F820" s="191"/>
      <c r="G820" s="192"/>
      <c r="H820" s="192"/>
    </row>
    <row r="821" spans="1:8">
      <c r="A821" s="31">
        <v>3237</v>
      </c>
      <c r="B821" s="26"/>
      <c r="C821" s="27"/>
      <c r="D821" s="32" t="s">
        <v>127</v>
      </c>
      <c r="E821" s="191"/>
      <c r="F821" s="191"/>
      <c r="G821" s="192"/>
      <c r="H821" s="192">
        <v>262.63</v>
      </c>
    </row>
    <row r="822" spans="1:8">
      <c r="A822" s="31">
        <v>3238</v>
      </c>
      <c r="B822" s="26"/>
      <c r="C822" s="27"/>
      <c r="D822" s="32" t="s">
        <v>66</v>
      </c>
      <c r="E822" s="191"/>
      <c r="F822" s="191"/>
      <c r="G822" s="192"/>
      <c r="H822" s="192"/>
    </row>
    <row r="823" spans="1:8">
      <c r="A823" s="31">
        <v>3239</v>
      </c>
      <c r="B823" s="26"/>
      <c r="C823" s="27"/>
      <c r="D823" s="32" t="s">
        <v>67</v>
      </c>
      <c r="E823" s="191"/>
      <c r="F823" s="191"/>
      <c r="G823" s="192"/>
      <c r="H823" s="192"/>
    </row>
    <row r="824" spans="1:8">
      <c r="A824" s="25">
        <v>34</v>
      </c>
      <c r="B824" s="26"/>
      <c r="C824" s="27"/>
      <c r="D824" s="28" t="s">
        <v>131</v>
      </c>
      <c r="E824" s="191"/>
      <c r="F824" s="191"/>
      <c r="G824" s="190"/>
      <c r="H824" s="192">
        <f>SUM(H825)</f>
        <v>0</v>
      </c>
    </row>
    <row r="825" spans="1:8">
      <c r="A825" s="29">
        <v>343</v>
      </c>
      <c r="B825" s="26"/>
      <c r="C825" s="27"/>
      <c r="D825" s="30" t="s">
        <v>75</v>
      </c>
      <c r="E825" s="191"/>
      <c r="F825" s="191"/>
      <c r="G825" s="190"/>
      <c r="H825" s="190">
        <f>SUM(H826:H829)</f>
        <v>0</v>
      </c>
    </row>
    <row r="826" spans="1:8" ht="26.25">
      <c r="A826" s="31">
        <v>3431</v>
      </c>
      <c r="B826" s="26"/>
      <c r="C826" s="27"/>
      <c r="D826" s="32" t="s">
        <v>76</v>
      </c>
      <c r="E826" s="191"/>
      <c r="F826" s="191"/>
      <c r="G826" s="192"/>
      <c r="H826" s="192"/>
    </row>
    <row r="827" spans="1:8" ht="26.25">
      <c r="A827" s="31">
        <v>3432</v>
      </c>
      <c r="B827" s="26"/>
      <c r="C827" s="27"/>
      <c r="D827" s="32" t="s">
        <v>132</v>
      </c>
      <c r="E827" s="191"/>
      <c r="F827" s="191"/>
      <c r="G827" s="192"/>
      <c r="H827" s="192"/>
    </row>
    <row r="828" spans="1:8">
      <c r="A828" s="31">
        <v>3433</v>
      </c>
      <c r="B828" s="26"/>
      <c r="C828" s="27"/>
      <c r="D828" s="32" t="s">
        <v>133</v>
      </c>
      <c r="E828" s="191"/>
      <c r="F828" s="191"/>
      <c r="G828" s="192"/>
      <c r="H828" s="192"/>
    </row>
    <row r="829" spans="1:8" ht="26.25">
      <c r="A829" s="31">
        <v>3434</v>
      </c>
      <c r="B829" s="26"/>
      <c r="C829" s="27"/>
      <c r="D829" s="32" t="s">
        <v>134</v>
      </c>
      <c r="E829" s="191"/>
      <c r="F829" s="191"/>
      <c r="G829" s="192"/>
      <c r="H829" s="192"/>
    </row>
    <row r="830" spans="1:8" ht="26.25">
      <c r="A830" s="25">
        <v>4</v>
      </c>
      <c r="B830" s="26"/>
      <c r="C830" s="27"/>
      <c r="D830" s="28" t="s">
        <v>80</v>
      </c>
      <c r="E830" s="191"/>
      <c r="F830" s="191"/>
      <c r="G830" s="190"/>
      <c r="H830" s="190">
        <f>SUM(H831,)</f>
        <v>0</v>
      </c>
    </row>
    <row r="831" spans="1:8" ht="39">
      <c r="A831" s="25">
        <v>42</v>
      </c>
      <c r="B831" s="26"/>
      <c r="C831" s="27"/>
      <c r="D831" s="28" t="s">
        <v>81</v>
      </c>
      <c r="E831" s="191"/>
      <c r="F831" s="191"/>
      <c r="G831" s="192"/>
      <c r="H831" s="192"/>
    </row>
    <row r="832" spans="1:8">
      <c r="A832" s="29">
        <v>421</v>
      </c>
      <c r="B832" s="26"/>
      <c r="C832" s="27"/>
      <c r="D832" s="30" t="s">
        <v>135</v>
      </c>
      <c r="E832" s="191"/>
      <c r="F832" s="191"/>
      <c r="G832" s="192"/>
      <c r="H832" s="192"/>
    </row>
    <row r="833" spans="1:8">
      <c r="A833" s="31">
        <v>4211</v>
      </c>
      <c r="B833" s="26"/>
      <c r="C833" s="27"/>
      <c r="D833" s="32" t="s">
        <v>136</v>
      </c>
      <c r="E833" s="191"/>
      <c r="F833" s="191"/>
      <c r="G833" s="192"/>
      <c r="H833" s="192"/>
    </row>
    <row r="834" spans="1:8">
      <c r="A834" s="31">
        <v>4212</v>
      </c>
      <c r="B834" s="26"/>
      <c r="C834" s="27"/>
      <c r="D834" s="32" t="s">
        <v>137</v>
      </c>
      <c r="E834" s="191"/>
      <c r="F834" s="191"/>
      <c r="G834" s="192"/>
      <c r="H834" s="192"/>
    </row>
    <row r="835" spans="1:8" ht="26.25">
      <c r="A835" s="31">
        <v>4213</v>
      </c>
      <c r="B835" s="26"/>
      <c r="C835" s="27"/>
      <c r="D835" s="32" t="s">
        <v>138</v>
      </c>
      <c r="E835" s="191"/>
      <c r="F835" s="191"/>
      <c r="G835" s="192"/>
      <c r="H835" s="192"/>
    </row>
    <row r="836" spans="1:8">
      <c r="A836" s="31">
        <v>4214</v>
      </c>
      <c r="B836" s="26"/>
      <c r="C836" s="27"/>
      <c r="D836" s="32" t="s">
        <v>139</v>
      </c>
      <c r="E836" s="191"/>
      <c r="F836" s="191"/>
      <c r="G836" s="192"/>
      <c r="H836" s="192"/>
    </row>
    <row r="837" spans="1:8">
      <c r="A837" s="25">
        <v>422</v>
      </c>
      <c r="B837" s="26"/>
      <c r="C837" s="27"/>
      <c r="D837" s="28" t="s">
        <v>140</v>
      </c>
      <c r="E837" s="191"/>
      <c r="F837" s="191"/>
      <c r="G837" s="192"/>
      <c r="H837" s="192"/>
    </row>
    <row r="838" spans="1:8">
      <c r="A838" s="46">
        <v>4221</v>
      </c>
      <c r="B838" s="26"/>
      <c r="C838" s="27"/>
      <c r="D838" s="32" t="s">
        <v>83</v>
      </c>
      <c r="E838" s="191"/>
      <c r="F838" s="191"/>
      <c r="G838" s="192"/>
      <c r="H838" s="192"/>
    </row>
    <row r="839" spans="1:8">
      <c r="A839" s="31">
        <v>4226</v>
      </c>
      <c r="B839" s="26"/>
      <c r="C839" s="27"/>
      <c r="D839" s="32" t="s">
        <v>84</v>
      </c>
      <c r="E839" s="191"/>
      <c r="F839" s="191"/>
      <c r="G839" s="192"/>
      <c r="H839" s="192"/>
    </row>
    <row r="840" spans="1:8" ht="26.25">
      <c r="A840" s="25">
        <v>424</v>
      </c>
      <c r="B840" s="26"/>
      <c r="C840" s="27"/>
      <c r="D840" s="28" t="s">
        <v>141</v>
      </c>
      <c r="E840" s="191"/>
      <c r="F840" s="191"/>
      <c r="G840" s="192"/>
      <c r="H840" s="192"/>
    </row>
    <row r="841" spans="1:8">
      <c r="A841" s="115">
        <v>4241</v>
      </c>
      <c r="B841" s="113"/>
      <c r="C841" s="116"/>
      <c r="D841" s="117" t="s">
        <v>86</v>
      </c>
      <c r="E841" s="191"/>
      <c r="F841" s="191"/>
      <c r="G841" s="192"/>
      <c r="H841" s="192"/>
    </row>
    <row r="842" spans="1:8">
      <c r="A842" s="113"/>
      <c r="B842" s="113"/>
      <c r="C842" s="114"/>
      <c r="D842" s="50" t="s">
        <v>142</v>
      </c>
      <c r="E842" s="190">
        <f t="shared" ref="E842:G842" si="95">SUM(E830,E788)</f>
        <v>4484.09</v>
      </c>
      <c r="F842" s="190">
        <f t="shared" si="95"/>
        <v>3583.8500000000004</v>
      </c>
      <c r="G842" s="190">
        <f t="shared" si="95"/>
        <v>13477.38</v>
      </c>
      <c r="H842" s="190">
        <f>SUM(H830,H788)</f>
        <v>15759.43</v>
      </c>
    </row>
    <row r="843" spans="1:8" ht="13.9" customHeight="1">
      <c r="A843" s="250" t="s">
        <v>105</v>
      </c>
      <c r="B843" s="250"/>
      <c r="C843" s="250"/>
      <c r="D843" s="112" t="s">
        <v>148</v>
      </c>
      <c r="E843" s="189"/>
      <c r="F843" s="189"/>
      <c r="G843" s="189"/>
      <c r="H843" s="189"/>
    </row>
    <row r="844" spans="1:8" ht="13.5" customHeight="1">
      <c r="A844" s="250" t="s">
        <v>171</v>
      </c>
      <c r="B844" s="250"/>
      <c r="C844" s="250"/>
      <c r="D844" s="112" t="s">
        <v>170</v>
      </c>
      <c r="E844" s="189"/>
      <c r="F844" s="189"/>
      <c r="G844" s="189"/>
      <c r="H844" s="189"/>
    </row>
    <row r="845" spans="1:8" ht="15" customHeight="1">
      <c r="A845" s="249" t="s">
        <v>163</v>
      </c>
      <c r="B845" s="249"/>
      <c r="C845" s="249"/>
      <c r="D845" s="110" t="s">
        <v>164</v>
      </c>
      <c r="E845" s="189"/>
      <c r="F845" s="189"/>
      <c r="G845" s="189"/>
      <c r="H845" s="189"/>
    </row>
    <row r="846" spans="1:8">
      <c r="A846" s="25">
        <v>3</v>
      </c>
      <c r="B846" s="26"/>
      <c r="C846" s="27"/>
      <c r="D846" s="28" t="s">
        <v>40</v>
      </c>
      <c r="E846" s="190">
        <f t="shared" ref="E846:G846" si="96">SUM(E847,E858,E881)</f>
        <v>336</v>
      </c>
      <c r="F846" s="190">
        <f t="shared" si="96"/>
        <v>448</v>
      </c>
      <c r="G846" s="190">
        <f t="shared" si="96"/>
        <v>672</v>
      </c>
      <c r="H846" s="190">
        <f>SUM(H847,H858,H881)</f>
        <v>838.01</v>
      </c>
    </row>
    <row r="847" spans="1:8">
      <c r="A847" s="25">
        <v>31</v>
      </c>
      <c r="B847" s="26"/>
      <c r="C847" s="27"/>
      <c r="D847" s="28" t="s">
        <v>41</v>
      </c>
      <c r="E847" s="192">
        <f t="shared" ref="E847:G847" si="97">SUM(E848,E853,E855)</f>
        <v>336</v>
      </c>
      <c r="F847" s="192">
        <f t="shared" si="97"/>
        <v>448</v>
      </c>
      <c r="G847" s="192">
        <f t="shared" si="97"/>
        <v>672</v>
      </c>
      <c r="H847" s="192">
        <f>SUM(H848,H853,H855)</f>
        <v>838.01</v>
      </c>
    </row>
    <row r="848" spans="1:8">
      <c r="A848" s="29">
        <v>311</v>
      </c>
      <c r="B848" s="26"/>
      <c r="C848" s="27"/>
      <c r="D848" s="30" t="s">
        <v>108</v>
      </c>
      <c r="E848" s="192">
        <f>SUM(E849:E852)</f>
        <v>304.27999999999997</v>
      </c>
      <c r="F848" s="192">
        <f>SUM(F849:F852)</f>
        <v>384.56</v>
      </c>
      <c r="G848" s="192">
        <f>SUM(G849:G852)</f>
        <v>576.84</v>
      </c>
      <c r="H848" s="192">
        <f>SUM(H849:H852)</f>
        <v>715.09</v>
      </c>
    </row>
    <row r="849" spans="1:8">
      <c r="A849" s="31">
        <v>3111</v>
      </c>
      <c r="B849" s="26"/>
      <c r="C849" s="27"/>
      <c r="D849" s="32" t="s">
        <v>42</v>
      </c>
      <c r="E849" s="191">
        <v>304.27999999999997</v>
      </c>
      <c r="F849" s="191">
        <v>384.56</v>
      </c>
      <c r="G849" s="192">
        <v>576.84</v>
      </c>
      <c r="H849" s="192">
        <v>715.09</v>
      </c>
    </row>
    <row r="850" spans="1:8">
      <c r="A850" s="31">
        <v>3112</v>
      </c>
      <c r="B850" s="26"/>
      <c r="C850" s="27"/>
      <c r="D850" s="32" t="s">
        <v>109</v>
      </c>
      <c r="E850" s="191"/>
      <c r="F850" s="191"/>
      <c r="G850" s="192"/>
      <c r="H850" s="192"/>
    </row>
    <row r="851" spans="1:8">
      <c r="A851" s="31">
        <v>3113</v>
      </c>
      <c r="B851" s="26"/>
      <c r="C851" s="27"/>
      <c r="D851" s="32" t="s">
        <v>43</v>
      </c>
      <c r="E851" s="191"/>
      <c r="F851" s="191"/>
      <c r="G851" s="192"/>
      <c r="H851" s="192"/>
    </row>
    <row r="852" spans="1:8">
      <c r="A852" s="31">
        <v>3114</v>
      </c>
      <c r="B852" s="26"/>
      <c r="C852" s="27"/>
      <c r="D852" s="32" t="s">
        <v>44</v>
      </c>
      <c r="E852" s="191"/>
      <c r="F852" s="191"/>
      <c r="G852" s="192"/>
      <c r="H852" s="192"/>
    </row>
    <row r="853" spans="1:8">
      <c r="A853" s="29">
        <v>312</v>
      </c>
      <c r="B853" s="26"/>
      <c r="C853" s="27"/>
      <c r="D853" s="30" t="s">
        <v>45</v>
      </c>
      <c r="E853" s="191"/>
      <c r="F853" s="199"/>
      <c r="G853" s="192"/>
      <c r="H853" s="192">
        <f>SUM(H854)</f>
        <v>0</v>
      </c>
    </row>
    <row r="854" spans="1:8">
      <c r="A854" s="31">
        <v>3121</v>
      </c>
      <c r="B854" s="26"/>
      <c r="C854" s="27"/>
      <c r="D854" s="32" t="s">
        <v>45</v>
      </c>
      <c r="E854" s="191"/>
      <c r="F854" s="191"/>
      <c r="G854" s="192"/>
      <c r="H854" s="192"/>
    </row>
    <row r="855" spans="1:8">
      <c r="A855" s="29">
        <v>313</v>
      </c>
      <c r="B855" s="26"/>
      <c r="C855" s="27"/>
      <c r="D855" s="32" t="s">
        <v>110</v>
      </c>
      <c r="E855" s="190">
        <f t="shared" ref="E855:G855" si="98">SUM(E856:E857)</f>
        <v>31.72</v>
      </c>
      <c r="F855" s="190">
        <f t="shared" si="98"/>
        <v>63.44</v>
      </c>
      <c r="G855" s="190">
        <f t="shared" si="98"/>
        <v>95.16</v>
      </c>
      <c r="H855" s="190">
        <f>SUM(H856:H857)</f>
        <v>122.92</v>
      </c>
    </row>
    <row r="856" spans="1:8" ht="26.25">
      <c r="A856" s="31">
        <v>3131</v>
      </c>
      <c r="B856" s="26"/>
      <c r="C856" s="27"/>
      <c r="D856" s="32" t="s">
        <v>111</v>
      </c>
      <c r="E856" s="191"/>
      <c r="F856" s="191"/>
      <c r="G856" s="192"/>
      <c r="H856" s="192"/>
    </row>
    <row r="857" spans="1:8" ht="26.25">
      <c r="A857" s="31">
        <v>3132</v>
      </c>
      <c r="B857" s="26"/>
      <c r="C857" s="27"/>
      <c r="D857" s="32" t="s">
        <v>112</v>
      </c>
      <c r="E857" s="191">
        <v>31.72</v>
      </c>
      <c r="F857" s="191">
        <v>63.44</v>
      </c>
      <c r="G857" s="192">
        <v>95.16</v>
      </c>
      <c r="H857" s="192">
        <v>122.92</v>
      </c>
    </row>
    <row r="858" spans="1:8">
      <c r="A858" s="25">
        <v>32</v>
      </c>
      <c r="B858" s="26"/>
      <c r="C858" s="27"/>
      <c r="D858" s="28" t="s">
        <v>113</v>
      </c>
      <c r="E858" s="191"/>
      <c r="F858" s="199"/>
      <c r="G858" s="190"/>
      <c r="H858" s="192"/>
    </row>
    <row r="859" spans="1:8">
      <c r="A859" s="29">
        <v>321</v>
      </c>
      <c r="B859" s="26"/>
      <c r="C859" s="27"/>
      <c r="D859" s="30" t="s">
        <v>114</v>
      </c>
      <c r="E859" s="191"/>
      <c r="F859" s="191"/>
      <c r="G859" s="190"/>
      <c r="H859" s="192"/>
    </row>
    <row r="860" spans="1:8">
      <c r="A860" s="31">
        <v>3211</v>
      </c>
      <c r="B860" s="26"/>
      <c r="C860" s="27"/>
      <c r="D860" s="32" t="s">
        <v>50</v>
      </c>
      <c r="E860" s="191"/>
      <c r="F860" s="191"/>
      <c r="G860" s="192"/>
      <c r="H860" s="192"/>
    </row>
    <row r="861" spans="1:8" ht="26.25">
      <c r="A861" s="31">
        <v>3212</v>
      </c>
      <c r="B861" s="26"/>
      <c r="C861" s="27"/>
      <c r="D861" s="32" t="s">
        <v>115</v>
      </c>
      <c r="E861" s="191"/>
      <c r="F861" s="191"/>
      <c r="G861" s="192"/>
      <c r="H861" s="192"/>
    </row>
    <row r="862" spans="1:8">
      <c r="A862" s="31">
        <v>3213</v>
      </c>
      <c r="B862" s="26"/>
      <c r="C862" s="27"/>
      <c r="D862" s="32" t="s">
        <v>116</v>
      </c>
      <c r="E862" s="191"/>
      <c r="F862" s="191"/>
      <c r="G862" s="192"/>
      <c r="H862" s="192"/>
    </row>
    <row r="863" spans="1:8" ht="26.25">
      <c r="A863" s="31">
        <v>3214</v>
      </c>
      <c r="B863" s="26"/>
      <c r="C863" s="27"/>
      <c r="D863" s="32" t="s">
        <v>117</v>
      </c>
      <c r="E863" s="191"/>
      <c r="F863" s="191"/>
      <c r="G863" s="192"/>
      <c r="H863" s="192"/>
    </row>
    <row r="864" spans="1:8">
      <c r="A864" s="33">
        <v>322</v>
      </c>
      <c r="B864" s="34"/>
      <c r="C864" s="35"/>
      <c r="D864" s="36" t="s">
        <v>53</v>
      </c>
      <c r="E864" s="197"/>
      <c r="F864" s="197"/>
      <c r="G864" s="194"/>
      <c r="H864" s="198"/>
    </row>
    <row r="865" spans="1:8" ht="26.25">
      <c r="A865" s="31">
        <v>3221</v>
      </c>
      <c r="B865" s="26"/>
      <c r="C865" s="27"/>
      <c r="D865" s="32" t="s">
        <v>118</v>
      </c>
      <c r="E865" s="191"/>
      <c r="F865" s="191"/>
      <c r="G865" s="192"/>
      <c r="H865" s="192"/>
    </row>
    <row r="866" spans="1:8">
      <c r="A866" s="31">
        <v>3222</v>
      </c>
      <c r="B866" s="26"/>
      <c r="C866" s="27"/>
      <c r="D866" s="32" t="s">
        <v>55</v>
      </c>
      <c r="E866" s="191"/>
      <c r="F866" s="191"/>
      <c r="G866" s="192"/>
      <c r="H866" s="192"/>
    </row>
    <row r="867" spans="1:8">
      <c r="A867" s="31">
        <v>3223</v>
      </c>
      <c r="B867" s="26"/>
      <c r="C867" s="27"/>
      <c r="D867" s="32" t="s">
        <v>56</v>
      </c>
      <c r="E867" s="191"/>
      <c r="F867" s="191"/>
      <c r="G867" s="192"/>
      <c r="H867" s="192"/>
    </row>
    <row r="868" spans="1:8" ht="26.25">
      <c r="A868" s="37">
        <v>3224</v>
      </c>
      <c r="B868" s="38"/>
      <c r="C868" s="39"/>
      <c r="D868" s="40" t="s">
        <v>119</v>
      </c>
      <c r="E868" s="200"/>
      <c r="F868" s="200"/>
      <c r="G868" s="196"/>
      <c r="H868" s="201"/>
    </row>
    <row r="869" spans="1:8">
      <c r="A869" s="41">
        <v>3225</v>
      </c>
      <c r="B869" s="34"/>
      <c r="C869" s="35"/>
      <c r="D869" s="42" t="s">
        <v>57</v>
      </c>
      <c r="E869" s="197"/>
      <c r="F869" s="197"/>
      <c r="G869" s="198"/>
      <c r="H869" s="198"/>
    </row>
    <row r="870" spans="1:8" ht="26.25">
      <c r="A870" s="31">
        <v>3226</v>
      </c>
      <c r="B870" s="26"/>
      <c r="C870" s="27"/>
      <c r="D870" s="32" t="s">
        <v>120</v>
      </c>
      <c r="E870" s="191"/>
      <c r="F870" s="191"/>
      <c r="G870" s="192"/>
      <c r="H870" s="192"/>
    </row>
    <row r="871" spans="1:8" ht="26.25">
      <c r="A871" s="37">
        <v>3227</v>
      </c>
      <c r="B871" s="38"/>
      <c r="C871" s="39"/>
      <c r="D871" s="49" t="s">
        <v>121</v>
      </c>
      <c r="E871" s="200"/>
      <c r="F871" s="200"/>
      <c r="G871" s="196"/>
      <c r="H871" s="201"/>
    </row>
    <row r="872" spans="1:8">
      <c r="A872" s="43">
        <v>323</v>
      </c>
      <c r="B872" s="34"/>
      <c r="C872" s="35"/>
      <c r="D872" s="44" t="s">
        <v>59</v>
      </c>
      <c r="E872" s="197"/>
      <c r="F872" s="197"/>
      <c r="G872" s="194"/>
      <c r="H872" s="198"/>
    </row>
    <row r="873" spans="1:8">
      <c r="A873" s="31">
        <v>3231</v>
      </c>
      <c r="B873" s="26"/>
      <c r="C873" s="27"/>
      <c r="D873" s="32" t="s">
        <v>122</v>
      </c>
      <c r="E873" s="191"/>
      <c r="F873" s="191"/>
      <c r="G873" s="192"/>
      <c r="H873" s="192"/>
    </row>
    <row r="874" spans="1:8" ht="26.25">
      <c r="A874" s="31">
        <v>3232</v>
      </c>
      <c r="B874" s="26"/>
      <c r="C874" s="27"/>
      <c r="D874" s="32" t="s">
        <v>123</v>
      </c>
      <c r="E874" s="191"/>
      <c r="F874" s="191"/>
      <c r="G874" s="192"/>
      <c r="H874" s="192"/>
    </row>
    <row r="875" spans="1:8">
      <c r="A875" s="31">
        <v>3233</v>
      </c>
      <c r="B875" s="26"/>
      <c r="C875" s="27"/>
      <c r="D875" s="32" t="s">
        <v>124</v>
      </c>
      <c r="E875" s="191"/>
      <c r="F875" s="191"/>
      <c r="G875" s="192"/>
      <c r="H875" s="192"/>
    </row>
    <row r="876" spans="1:8">
      <c r="A876" s="31">
        <v>3234</v>
      </c>
      <c r="B876" s="26"/>
      <c r="C876" s="27"/>
      <c r="D876" s="32" t="s">
        <v>63</v>
      </c>
      <c r="E876" s="191"/>
      <c r="F876" s="191"/>
      <c r="G876" s="192"/>
      <c r="H876" s="192"/>
    </row>
    <row r="877" spans="1:8">
      <c r="A877" s="31">
        <v>3235</v>
      </c>
      <c r="B877" s="26"/>
      <c r="C877" s="27"/>
      <c r="D877" s="45" t="s">
        <v>125</v>
      </c>
      <c r="E877" s="191"/>
      <c r="F877" s="191"/>
      <c r="G877" s="192"/>
      <c r="H877" s="192"/>
    </row>
    <row r="878" spans="1:8">
      <c r="A878" s="31">
        <v>3236</v>
      </c>
      <c r="B878" s="26"/>
      <c r="C878" s="27"/>
      <c r="D878" s="32" t="s">
        <v>126</v>
      </c>
      <c r="E878" s="191"/>
      <c r="F878" s="191"/>
      <c r="G878" s="192"/>
      <c r="H878" s="192"/>
    </row>
    <row r="879" spans="1:8">
      <c r="A879" s="31">
        <v>3237</v>
      </c>
      <c r="B879" s="26"/>
      <c r="C879" s="27"/>
      <c r="D879" s="32" t="s">
        <v>127</v>
      </c>
      <c r="E879" s="191"/>
      <c r="F879" s="191"/>
      <c r="G879" s="192"/>
      <c r="H879" s="192"/>
    </row>
    <row r="880" spans="1:8">
      <c r="A880" s="31">
        <v>3238</v>
      </c>
      <c r="B880" s="26"/>
      <c r="C880" s="27"/>
      <c r="D880" s="32" t="s">
        <v>66</v>
      </c>
      <c r="E880" s="191"/>
      <c r="F880" s="191"/>
      <c r="G880" s="192"/>
      <c r="H880" s="192"/>
    </row>
    <row r="881" spans="1:8">
      <c r="A881" s="31">
        <v>3239</v>
      </c>
      <c r="B881" s="26"/>
      <c r="C881" s="27"/>
      <c r="D881" s="32" t="s">
        <v>67</v>
      </c>
      <c r="E881" s="191"/>
      <c r="F881" s="191"/>
      <c r="G881" s="192"/>
      <c r="H881" s="192"/>
    </row>
    <row r="882" spans="1:8">
      <c r="A882" s="25">
        <v>34</v>
      </c>
      <c r="B882" s="26"/>
      <c r="C882" s="27"/>
      <c r="D882" s="28" t="s">
        <v>131</v>
      </c>
      <c r="E882" s="191"/>
      <c r="F882" s="191"/>
      <c r="G882" s="190"/>
      <c r="H882" s="192"/>
    </row>
    <row r="883" spans="1:8">
      <c r="A883" s="29">
        <v>343</v>
      </c>
      <c r="B883" s="26"/>
      <c r="C883" s="27"/>
      <c r="D883" s="30" t="s">
        <v>75</v>
      </c>
      <c r="E883" s="191"/>
      <c r="F883" s="191"/>
      <c r="G883" s="190"/>
      <c r="H883" s="192"/>
    </row>
    <row r="884" spans="1:8" ht="26.25">
      <c r="A884" s="31">
        <v>3431</v>
      </c>
      <c r="B884" s="26"/>
      <c r="C884" s="27"/>
      <c r="D884" s="32" t="s">
        <v>76</v>
      </c>
      <c r="E884" s="191"/>
      <c r="F884" s="191"/>
      <c r="G884" s="192"/>
      <c r="H884" s="192"/>
    </row>
    <row r="885" spans="1:8" ht="26.25">
      <c r="A885" s="31">
        <v>3432</v>
      </c>
      <c r="B885" s="26"/>
      <c r="C885" s="27"/>
      <c r="D885" s="32" t="s">
        <v>132</v>
      </c>
      <c r="E885" s="191"/>
      <c r="F885" s="191"/>
      <c r="G885" s="192"/>
      <c r="H885" s="192"/>
    </row>
    <row r="886" spans="1:8">
      <c r="A886" s="31">
        <v>3433</v>
      </c>
      <c r="B886" s="26"/>
      <c r="C886" s="27"/>
      <c r="D886" s="32" t="s">
        <v>133</v>
      </c>
      <c r="E886" s="191"/>
      <c r="F886" s="191"/>
      <c r="G886" s="192"/>
      <c r="H886" s="192"/>
    </row>
    <row r="887" spans="1:8" ht="26.25">
      <c r="A887" s="31">
        <v>3434</v>
      </c>
      <c r="B887" s="26"/>
      <c r="C887" s="27"/>
      <c r="D887" s="32" t="s">
        <v>134</v>
      </c>
      <c r="E887" s="191"/>
      <c r="F887" s="191"/>
      <c r="G887" s="192"/>
      <c r="H887" s="192"/>
    </row>
    <row r="888" spans="1:8" ht="26.25">
      <c r="A888" s="25">
        <v>4</v>
      </c>
      <c r="B888" s="26"/>
      <c r="C888" s="27"/>
      <c r="D888" s="28" t="s">
        <v>80</v>
      </c>
      <c r="E888" s="191"/>
      <c r="F888" s="191"/>
      <c r="G888" s="190"/>
      <c r="H888" s="192"/>
    </row>
    <row r="889" spans="1:8" ht="39">
      <c r="A889" s="25">
        <v>42</v>
      </c>
      <c r="B889" s="26"/>
      <c r="C889" s="27"/>
      <c r="D889" s="28" t="s">
        <v>81</v>
      </c>
      <c r="E889" s="191"/>
      <c r="F889" s="191"/>
      <c r="G889" s="192"/>
      <c r="H889" s="192"/>
    </row>
    <row r="890" spans="1:8">
      <c r="A890" s="29">
        <v>421</v>
      </c>
      <c r="B890" s="26"/>
      <c r="C890" s="27"/>
      <c r="D890" s="30" t="s">
        <v>135</v>
      </c>
      <c r="E890" s="191"/>
      <c r="F890" s="191"/>
      <c r="G890" s="192"/>
      <c r="H890" s="192"/>
    </row>
    <row r="891" spans="1:8">
      <c r="A891" s="31">
        <v>4211</v>
      </c>
      <c r="B891" s="26"/>
      <c r="C891" s="27"/>
      <c r="D891" s="32" t="s">
        <v>136</v>
      </c>
      <c r="E891" s="191"/>
      <c r="F891" s="191"/>
      <c r="G891" s="192"/>
      <c r="H891" s="192"/>
    </row>
    <row r="892" spans="1:8">
      <c r="A892" s="31">
        <v>4212</v>
      </c>
      <c r="B892" s="26"/>
      <c r="C892" s="27"/>
      <c r="D892" s="32" t="s">
        <v>137</v>
      </c>
      <c r="E892" s="191"/>
      <c r="F892" s="191"/>
      <c r="G892" s="192"/>
      <c r="H892" s="192"/>
    </row>
    <row r="893" spans="1:8" ht="26.25">
      <c r="A893" s="31">
        <v>4213</v>
      </c>
      <c r="B893" s="26"/>
      <c r="C893" s="27"/>
      <c r="D893" s="32" t="s">
        <v>138</v>
      </c>
      <c r="E893" s="191"/>
      <c r="F893" s="191"/>
      <c r="G893" s="192"/>
      <c r="H893" s="192"/>
    </row>
    <row r="894" spans="1:8">
      <c r="A894" s="31">
        <v>4214</v>
      </c>
      <c r="B894" s="26"/>
      <c r="C894" s="27"/>
      <c r="D894" s="32" t="s">
        <v>139</v>
      </c>
      <c r="E894" s="191"/>
      <c r="F894" s="191"/>
      <c r="G894" s="192"/>
      <c r="H894" s="192"/>
    </row>
    <row r="895" spans="1:8">
      <c r="A895" s="25">
        <v>422</v>
      </c>
      <c r="B895" s="26"/>
      <c r="C895" s="27"/>
      <c r="D895" s="28" t="s">
        <v>140</v>
      </c>
      <c r="E895" s="191"/>
      <c r="F895" s="191"/>
      <c r="G895" s="192"/>
      <c r="H895" s="192"/>
    </row>
    <row r="896" spans="1:8">
      <c r="A896" s="46">
        <v>4221</v>
      </c>
      <c r="B896" s="26"/>
      <c r="C896" s="27"/>
      <c r="D896" s="32" t="s">
        <v>83</v>
      </c>
      <c r="E896" s="191"/>
      <c r="F896" s="191"/>
      <c r="G896" s="192"/>
      <c r="H896" s="192"/>
    </row>
    <row r="897" spans="1:8">
      <c r="A897" s="31">
        <v>4226</v>
      </c>
      <c r="B897" s="26"/>
      <c r="C897" s="27"/>
      <c r="D897" s="32" t="s">
        <v>84</v>
      </c>
      <c r="E897" s="191"/>
      <c r="F897" s="191"/>
      <c r="G897" s="192"/>
      <c r="H897" s="192"/>
    </row>
    <row r="898" spans="1:8" ht="26.25">
      <c r="A898" s="25">
        <v>424</v>
      </c>
      <c r="B898" s="26"/>
      <c r="C898" s="27"/>
      <c r="D898" s="28" t="s">
        <v>141</v>
      </c>
      <c r="E898" s="191"/>
      <c r="F898" s="191"/>
      <c r="G898" s="192"/>
      <c r="H898" s="192"/>
    </row>
    <row r="899" spans="1:8">
      <c r="A899" s="47">
        <v>4241</v>
      </c>
      <c r="B899" s="26"/>
      <c r="C899" s="27"/>
      <c r="D899" s="48" t="s">
        <v>86</v>
      </c>
      <c r="E899" s="191"/>
      <c r="F899" s="191"/>
      <c r="G899" s="192"/>
      <c r="H899" s="192"/>
    </row>
    <row r="900" spans="1:8">
      <c r="A900" s="113"/>
      <c r="B900" s="113"/>
      <c r="C900" s="114"/>
      <c r="D900" s="50" t="s">
        <v>142</v>
      </c>
      <c r="E900" s="190">
        <f t="shared" ref="E900:G900" si="99">SUM(E888,E846)</f>
        <v>336</v>
      </c>
      <c r="F900" s="190">
        <f t="shared" si="99"/>
        <v>448</v>
      </c>
      <c r="G900" s="190">
        <f t="shared" si="99"/>
        <v>672</v>
      </c>
      <c r="H900" s="190">
        <f>SUM(H888,H846)</f>
        <v>838.01</v>
      </c>
    </row>
    <row r="901" spans="1:8" ht="15" customHeight="1">
      <c r="A901" s="243" t="s">
        <v>105</v>
      </c>
      <c r="B901" s="244"/>
      <c r="C901" s="245"/>
      <c r="D901" s="107" t="s">
        <v>148</v>
      </c>
      <c r="E901" s="221"/>
      <c r="F901" s="221"/>
      <c r="G901" s="221"/>
      <c r="H901" s="221"/>
    </row>
    <row r="902" spans="1:8" ht="17.25" customHeight="1">
      <c r="A902" s="243" t="s">
        <v>145</v>
      </c>
      <c r="B902" s="244"/>
      <c r="C902" s="245"/>
      <c r="D902" s="107" t="s">
        <v>211</v>
      </c>
      <c r="E902" s="221"/>
      <c r="F902" s="221"/>
      <c r="G902" s="221"/>
      <c r="H902" s="221"/>
    </row>
    <row r="903" spans="1:8" ht="15" customHeight="1">
      <c r="A903" s="240" t="s">
        <v>146</v>
      </c>
      <c r="B903" s="241"/>
      <c r="C903" s="242"/>
      <c r="D903" s="108" t="s">
        <v>25</v>
      </c>
      <c r="E903" s="221"/>
      <c r="F903" s="221"/>
      <c r="G903" s="221"/>
      <c r="H903" s="221"/>
    </row>
    <row r="904" spans="1:8">
      <c r="A904" s="77">
        <v>3</v>
      </c>
      <c r="B904" s="78"/>
      <c r="C904" s="79"/>
      <c r="D904" s="80" t="s">
        <v>40</v>
      </c>
      <c r="E904" s="103"/>
      <c r="F904" s="222"/>
      <c r="G904" s="222"/>
      <c r="H904" s="222">
        <f>SUM(H905,H916)</f>
        <v>131.06</v>
      </c>
    </row>
    <row r="905" spans="1:8">
      <c r="A905" s="77">
        <v>31</v>
      </c>
      <c r="B905" s="78"/>
      <c r="C905" s="79"/>
      <c r="D905" s="80" t="s">
        <v>41</v>
      </c>
      <c r="E905" s="103"/>
      <c r="F905" s="103"/>
      <c r="G905" s="103"/>
      <c r="H905" s="103"/>
    </row>
    <row r="906" spans="1:8">
      <c r="A906" s="81">
        <v>311</v>
      </c>
      <c r="B906" s="78"/>
      <c r="C906" s="79"/>
      <c r="D906" s="82" t="s">
        <v>108</v>
      </c>
      <c r="E906" s="103"/>
      <c r="F906" s="222"/>
      <c r="G906" s="222"/>
      <c r="H906" s="103"/>
    </row>
    <row r="907" spans="1:8">
      <c r="A907" s="83">
        <v>3111</v>
      </c>
      <c r="B907" s="78"/>
      <c r="C907" s="79"/>
      <c r="D907" s="76" t="s">
        <v>42</v>
      </c>
      <c r="E907" s="103"/>
      <c r="F907" s="103"/>
      <c r="G907" s="103"/>
      <c r="H907" s="103"/>
    </row>
    <row r="908" spans="1:8">
      <c r="A908" s="83">
        <v>3112</v>
      </c>
      <c r="B908" s="78"/>
      <c r="C908" s="79"/>
      <c r="D908" s="76" t="s">
        <v>109</v>
      </c>
      <c r="E908" s="103"/>
      <c r="F908" s="103"/>
      <c r="G908" s="103"/>
      <c r="H908" s="103"/>
    </row>
    <row r="909" spans="1:8">
      <c r="A909" s="83">
        <v>3113</v>
      </c>
      <c r="B909" s="78"/>
      <c r="C909" s="79"/>
      <c r="D909" s="76" t="s">
        <v>43</v>
      </c>
      <c r="E909" s="103"/>
      <c r="F909" s="103"/>
      <c r="G909" s="103"/>
      <c r="H909" s="103"/>
    </row>
    <row r="910" spans="1:8">
      <c r="A910" s="83">
        <v>3114</v>
      </c>
      <c r="B910" s="78"/>
      <c r="C910" s="79"/>
      <c r="D910" s="76" t="s">
        <v>44</v>
      </c>
      <c r="E910" s="103"/>
      <c r="F910" s="103"/>
      <c r="G910" s="103"/>
      <c r="H910" s="103"/>
    </row>
    <row r="911" spans="1:8">
      <c r="A911" s="81">
        <v>312</v>
      </c>
      <c r="B911" s="78"/>
      <c r="C911" s="79"/>
      <c r="D911" s="82" t="s">
        <v>45</v>
      </c>
      <c r="E911" s="103"/>
      <c r="F911" s="103"/>
      <c r="G911" s="103"/>
      <c r="H911" s="103"/>
    </row>
    <row r="912" spans="1:8">
      <c r="A912" s="83">
        <v>3121</v>
      </c>
      <c r="B912" s="78"/>
      <c r="C912" s="79"/>
      <c r="D912" s="76" t="s">
        <v>45</v>
      </c>
      <c r="E912" s="103"/>
      <c r="F912" s="103"/>
      <c r="G912" s="103"/>
      <c r="H912" s="103"/>
    </row>
    <row r="913" spans="1:8">
      <c r="A913" s="81">
        <v>313</v>
      </c>
      <c r="B913" s="78"/>
      <c r="C913" s="79"/>
      <c r="D913" s="76" t="s">
        <v>110</v>
      </c>
      <c r="E913" s="103"/>
      <c r="F913" s="222"/>
      <c r="G913" s="222"/>
      <c r="H913" s="103"/>
    </row>
    <row r="914" spans="1:8" ht="26.25">
      <c r="A914" s="83">
        <v>3131</v>
      </c>
      <c r="B914" s="78"/>
      <c r="C914" s="79"/>
      <c r="D914" s="76" t="s">
        <v>111</v>
      </c>
      <c r="E914" s="103"/>
      <c r="F914" s="103"/>
      <c r="G914" s="103"/>
      <c r="H914" s="103"/>
    </row>
    <row r="915" spans="1:8" ht="26.25">
      <c r="A915" s="83">
        <v>3132</v>
      </c>
      <c r="B915" s="78"/>
      <c r="C915" s="79"/>
      <c r="D915" s="76" t="s">
        <v>112</v>
      </c>
      <c r="E915" s="103"/>
      <c r="F915" s="103"/>
      <c r="G915" s="103"/>
      <c r="H915" s="103"/>
    </row>
    <row r="916" spans="1:8">
      <c r="A916" s="77">
        <v>32</v>
      </c>
      <c r="B916" s="78"/>
      <c r="C916" s="79"/>
      <c r="D916" s="80" t="s">
        <v>113</v>
      </c>
      <c r="E916" s="103"/>
      <c r="F916" s="222"/>
      <c r="G916" s="222"/>
      <c r="H916" s="222">
        <f>SUM(H917,H922,H930,H940)</f>
        <v>131.06</v>
      </c>
    </row>
    <row r="917" spans="1:8">
      <c r="A917" s="81">
        <v>321</v>
      </c>
      <c r="B917" s="78"/>
      <c r="C917" s="79"/>
      <c r="D917" s="82" t="s">
        <v>114</v>
      </c>
      <c r="E917" s="103"/>
      <c r="F917" s="222"/>
      <c r="G917" s="222"/>
      <c r="H917" s="222">
        <f>SUM(H918:H921)</f>
        <v>91.06</v>
      </c>
    </row>
    <row r="918" spans="1:8">
      <c r="A918" s="83">
        <v>3211</v>
      </c>
      <c r="B918" s="78"/>
      <c r="C918" s="79"/>
      <c r="D918" s="76" t="s">
        <v>50</v>
      </c>
      <c r="E918" s="103"/>
      <c r="F918" s="103"/>
      <c r="G918" s="103"/>
      <c r="H918" s="103">
        <v>91.06</v>
      </c>
    </row>
    <row r="919" spans="1:8" ht="26.25">
      <c r="A919" s="83">
        <v>3212</v>
      </c>
      <c r="B919" s="78"/>
      <c r="C919" s="79"/>
      <c r="D919" s="76" t="s">
        <v>115</v>
      </c>
      <c r="E919" s="103"/>
      <c r="F919" s="103"/>
      <c r="G919" s="103"/>
      <c r="H919" s="103"/>
    </row>
    <row r="920" spans="1:8">
      <c r="A920" s="83">
        <v>3213</v>
      </c>
      <c r="B920" s="78"/>
      <c r="C920" s="79"/>
      <c r="D920" s="76" t="s">
        <v>116</v>
      </c>
      <c r="E920" s="103"/>
      <c r="F920" s="103"/>
      <c r="G920" s="103"/>
      <c r="H920" s="103"/>
    </row>
    <row r="921" spans="1:8" ht="26.25">
      <c r="A921" s="83">
        <v>3214</v>
      </c>
      <c r="B921" s="78"/>
      <c r="C921" s="79"/>
      <c r="D921" s="76" t="s">
        <v>117</v>
      </c>
      <c r="E921" s="103"/>
      <c r="F921" s="103"/>
      <c r="G921" s="103"/>
      <c r="H921" s="103"/>
    </row>
    <row r="922" spans="1:8">
      <c r="A922" s="84">
        <v>322</v>
      </c>
      <c r="B922" s="85"/>
      <c r="C922" s="86"/>
      <c r="D922" s="87" t="s">
        <v>53</v>
      </c>
      <c r="E922" s="223"/>
      <c r="F922" s="224"/>
      <c r="G922" s="222"/>
      <c r="H922" s="222">
        <f>SUM(H923:H929)</f>
        <v>40</v>
      </c>
    </row>
    <row r="923" spans="1:8" ht="26.25">
      <c r="A923" s="83">
        <v>3221</v>
      </c>
      <c r="B923" s="78"/>
      <c r="C923" s="79"/>
      <c r="D923" s="76" t="s">
        <v>118</v>
      </c>
      <c r="E923" s="103"/>
      <c r="F923" s="103"/>
      <c r="G923" s="103"/>
      <c r="H923" s="103"/>
    </row>
    <row r="924" spans="1:8">
      <c r="A924" s="83">
        <v>3222</v>
      </c>
      <c r="B924" s="78"/>
      <c r="C924" s="79"/>
      <c r="D924" s="76" t="s">
        <v>55</v>
      </c>
      <c r="E924" s="103"/>
      <c r="F924" s="103"/>
      <c r="G924" s="103"/>
      <c r="H924" s="103">
        <v>40</v>
      </c>
    </row>
    <row r="925" spans="1:8">
      <c r="A925" s="83">
        <v>3223</v>
      </c>
      <c r="B925" s="78"/>
      <c r="C925" s="79"/>
      <c r="D925" s="76" t="s">
        <v>56</v>
      </c>
      <c r="E925" s="103"/>
      <c r="F925" s="103"/>
      <c r="G925" s="103"/>
      <c r="H925" s="103"/>
    </row>
    <row r="926" spans="1:8" ht="26.25">
      <c r="A926" s="88">
        <v>3224</v>
      </c>
      <c r="B926" s="89"/>
      <c r="C926" s="90"/>
      <c r="D926" s="91" t="s">
        <v>119</v>
      </c>
      <c r="E926" s="225"/>
      <c r="F926" s="103"/>
      <c r="G926" s="103"/>
      <c r="H926" s="225"/>
    </row>
    <row r="927" spans="1:8">
      <c r="A927" s="92">
        <v>3225</v>
      </c>
      <c r="B927" s="85"/>
      <c r="C927" s="86"/>
      <c r="D927" s="93" t="s">
        <v>57</v>
      </c>
      <c r="E927" s="223"/>
      <c r="F927" s="223"/>
      <c r="G927" s="223"/>
      <c r="H927" s="223"/>
    </row>
    <row r="928" spans="1:8" ht="26.25">
      <c r="A928" s="83">
        <v>3226</v>
      </c>
      <c r="B928" s="78"/>
      <c r="C928" s="79"/>
      <c r="D928" s="76" t="s">
        <v>120</v>
      </c>
      <c r="E928" s="103"/>
      <c r="F928" s="103"/>
      <c r="G928" s="103"/>
      <c r="H928" s="103"/>
    </row>
    <row r="929" spans="1:8" ht="26.25">
      <c r="A929" s="88">
        <v>3227</v>
      </c>
      <c r="B929" s="89"/>
      <c r="C929" s="90"/>
      <c r="D929" s="91" t="s">
        <v>121</v>
      </c>
      <c r="E929" s="225"/>
      <c r="F929" s="103"/>
      <c r="G929" s="103"/>
      <c r="H929" s="225"/>
    </row>
    <row r="930" spans="1:8">
      <c r="A930" s="94">
        <v>323</v>
      </c>
      <c r="B930" s="85"/>
      <c r="C930" s="86"/>
      <c r="D930" s="95" t="s">
        <v>59</v>
      </c>
      <c r="E930" s="223"/>
      <c r="F930" s="224">
        <f>SUM(F931:F939)</f>
        <v>0</v>
      </c>
      <c r="G930" s="224">
        <f>SUM(G931:G939)</f>
        <v>0</v>
      </c>
      <c r="H930" s="223"/>
    </row>
    <row r="931" spans="1:8">
      <c r="A931" s="83">
        <v>3231</v>
      </c>
      <c r="B931" s="78"/>
      <c r="C931" s="79"/>
      <c r="D931" s="76" t="s">
        <v>122</v>
      </c>
      <c r="E931" s="103"/>
      <c r="F931" s="103"/>
      <c r="G931" s="103"/>
      <c r="H931" s="103"/>
    </row>
    <row r="932" spans="1:8" ht="26.25">
      <c r="A932" s="83">
        <v>3232</v>
      </c>
      <c r="B932" s="78"/>
      <c r="C932" s="79"/>
      <c r="D932" s="76" t="s">
        <v>123</v>
      </c>
      <c r="E932" s="103"/>
      <c r="F932" s="103"/>
      <c r="G932" s="103"/>
      <c r="H932" s="103"/>
    </row>
    <row r="933" spans="1:8">
      <c r="A933" s="83">
        <v>3233</v>
      </c>
      <c r="B933" s="78"/>
      <c r="C933" s="79"/>
      <c r="D933" s="76" t="s">
        <v>124</v>
      </c>
      <c r="E933" s="103"/>
      <c r="F933" s="103"/>
      <c r="G933" s="103"/>
      <c r="H933" s="103"/>
    </row>
    <row r="934" spans="1:8">
      <c r="A934" s="83">
        <v>3234</v>
      </c>
      <c r="B934" s="78"/>
      <c r="C934" s="79"/>
      <c r="D934" s="76" t="s">
        <v>63</v>
      </c>
      <c r="E934" s="103"/>
      <c r="F934" s="103"/>
      <c r="G934" s="103"/>
      <c r="H934" s="103"/>
    </row>
    <row r="935" spans="1:8">
      <c r="A935" s="83">
        <v>3235</v>
      </c>
      <c r="B935" s="78"/>
      <c r="C935" s="79"/>
      <c r="D935" s="76" t="s">
        <v>125</v>
      </c>
      <c r="E935" s="103"/>
      <c r="F935" s="103"/>
      <c r="G935" s="103"/>
      <c r="H935" s="103"/>
    </row>
    <row r="936" spans="1:8">
      <c r="A936" s="83">
        <v>3236</v>
      </c>
      <c r="B936" s="78"/>
      <c r="C936" s="79"/>
      <c r="D936" s="76" t="s">
        <v>126</v>
      </c>
      <c r="E936" s="103"/>
      <c r="F936" s="103"/>
      <c r="G936" s="103"/>
      <c r="H936" s="103"/>
    </row>
    <row r="937" spans="1:8">
      <c r="A937" s="83">
        <v>3237</v>
      </c>
      <c r="B937" s="78"/>
      <c r="C937" s="79"/>
      <c r="D937" s="76" t="s">
        <v>127</v>
      </c>
      <c r="E937" s="103"/>
      <c r="F937" s="103"/>
      <c r="G937" s="103"/>
      <c r="H937" s="103"/>
    </row>
    <row r="938" spans="1:8">
      <c r="A938" s="83">
        <v>3238</v>
      </c>
      <c r="B938" s="78"/>
      <c r="C938" s="79"/>
      <c r="D938" s="76" t="s">
        <v>66</v>
      </c>
      <c r="E938" s="103"/>
      <c r="F938" s="103"/>
      <c r="G938" s="103"/>
      <c r="H938" s="103"/>
    </row>
    <row r="939" spans="1:8">
      <c r="A939" s="83">
        <v>3239</v>
      </c>
      <c r="B939" s="78"/>
      <c r="C939" s="79"/>
      <c r="D939" s="76" t="s">
        <v>67</v>
      </c>
      <c r="E939" s="103"/>
      <c r="F939" s="103"/>
      <c r="G939" s="103"/>
      <c r="H939" s="103"/>
    </row>
    <row r="940" spans="1:8" ht="26.25">
      <c r="A940" s="96">
        <v>329</v>
      </c>
      <c r="B940" s="97"/>
      <c r="C940" s="98"/>
      <c r="D940" s="99" t="s">
        <v>128</v>
      </c>
      <c r="E940" s="103"/>
      <c r="F940" s="222"/>
      <c r="G940" s="222"/>
      <c r="H940" s="222"/>
    </row>
    <row r="941" spans="1:8">
      <c r="A941" s="100">
        <v>3293</v>
      </c>
      <c r="B941" s="97"/>
      <c r="C941" s="98"/>
      <c r="D941" s="101" t="s">
        <v>69</v>
      </c>
      <c r="E941" s="103"/>
      <c r="F941" s="222">
        <f>SUM(F942:F942)</f>
        <v>0</v>
      </c>
      <c r="G941" s="103"/>
      <c r="H941" s="103"/>
    </row>
    <row r="942" spans="1:8">
      <c r="A942" s="100">
        <v>3294</v>
      </c>
      <c r="B942" s="97"/>
      <c r="C942" s="98"/>
      <c r="D942" s="101" t="s">
        <v>152</v>
      </c>
      <c r="E942" s="103"/>
      <c r="F942" s="103"/>
      <c r="G942" s="103"/>
      <c r="H942" s="103"/>
    </row>
    <row r="943" spans="1:8">
      <c r="A943" s="97"/>
      <c r="B943" s="97"/>
      <c r="C943" s="118"/>
      <c r="D943" s="99" t="s">
        <v>142</v>
      </c>
      <c r="E943" s="103"/>
      <c r="F943" s="222"/>
      <c r="G943" s="222"/>
      <c r="H943" s="222">
        <f>SUM(H904)</f>
        <v>131.06</v>
      </c>
    </row>
    <row r="944" spans="1:8">
      <c r="A944" s="243" t="s">
        <v>105</v>
      </c>
      <c r="B944" s="244"/>
      <c r="C944" s="245"/>
      <c r="D944" s="107" t="s">
        <v>148</v>
      </c>
      <c r="E944" s="221"/>
      <c r="F944" s="221"/>
      <c r="G944" s="221"/>
      <c r="H944" s="221"/>
    </row>
    <row r="945" spans="1:8">
      <c r="A945" s="243" t="s">
        <v>212</v>
      </c>
      <c r="B945" s="244"/>
      <c r="C945" s="245"/>
      <c r="D945" s="107" t="s">
        <v>213</v>
      </c>
      <c r="E945" s="221"/>
      <c r="F945" s="221"/>
      <c r="G945" s="221"/>
      <c r="H945" s="221"/>
    </row>
    <row r="946" spans="1:8">
      <c r="A946" s="240" t="s">
        <v>163</v>
      </c>
      <c r="B946" s="241"/>
      <c r="C946" s="242"/>
      <c r="D946" s="108" t="s">
        <v>164</v>
      </c>
      <c r="E946" s="221"/>
      <c r="F946" s="221"/>
      <c r="G946" s="221"/>
      <c r="H946" s="221"/>
    </row>
    <row r="947" spans="1:8">
      <c r="A947" s="77">
        <v>3</v>
      </c>
      <c r="B947" s="78"/>
      <c r="C947" s="79"/>
      <c r="D947" s="80" t="s">
        <v>40</v>
      </c>
      <c r="E947" s="222">
        <f>SUM(E948,E959)</f>
        <v>0</v>
      </c>
      <c r="F947" s="222">
        <f>SUM(F949,F956)</f>
        <v>0</v>
      </c>
      <c r="G947" s="222">
        <f>SUM(G948,G959,G973)</f>
        <v>0</v>
      </c>
      <c r="H947" s="222">
        <f t="shared" ref="H947" si="100">SUM(H948,H959,H973)</f>
        <v>466.59000000000003</v>
      </c>
    </row>
    <row r="948" spans="1:8">
      <c r="A948" s="77">
        <v>31</v>
      </c>
      <c r="B948" s="78"/>
      <c r="C948" s="79"/>
      <c r="D948" s="80" t="s">
        <v>41</v>
      </c>
      <c r="E948" s="103"/>
      <c r="F948" s="103"/>
      <c r="G948" s="103"/>
      <c r="H948" s="103">
        <f>SUM(H949,H954,H956)</f>
        <v>260</v>
      </c>
    </row>
    <row r="949" spans="1:8">
      <c r="A949" s="81">
        <v>311</v>
      </c>
      <c r="B949" s="78"/>
      <c r="C949" s="79"/>
      <c r="D949" s="82" t="s">
        <v>108</v>
      </c>
      <c r="E949" s="222">
        <f>SUM(E950:E953)</f>
        <v>0</v>
      </c>
      <c r="F949" s="222"/>
      <c r="G949" s="222">
        <f>SUM(G950:G953)</f>
        <v>0</v>
      </c>
      <c r="H949" s="222">
        <f t="shared" ref="H949" si="101">SUM(H950:H953)</f>
        <v>0</v>
      </c>
    </row>
    <row r="950" spans="1:8">
      <c r="A950" s="83">
        <v>3111</v>
      </c>
      <c r="B950" s="78"/>
      <c r="C950" s="79"/>
      <c r="D950" s="76" t="s">
        <v>42</v>
      </c>
      <c r="E950" s="103"/>
      <c r="F950" s="103"/>
      <c r="G950" s="103"/>
      <c r="H950" s="103"/>
    </row>
    <row r="951" spans="1:8">
      <c r="A951" s="83">
        <v>3112</v>
      </c>
      <c r="B951" s="78"/>
      <c r="C951" s="79"/>
      <c r="D951" s="76" t="s">
        <v>109</v>
      </c>
      <c r="E951" s="103"/>
      <c r="F951" s="103"/>
      <c r="G951" s="103"/>
      <c r="H951" s="103"/>
    </row>
    <row r="952" spans="1:8">
      <c r="A952" s="83">
        <v>3113</v>
      </c>
      <c r="B952" s="78"/>
      <c r="C952" s="79"/>
      <c r="D952" s="76" t="s">
        <v>43</v>
      </c>
      <c r="E952" s="103"/>
      <c r="F952" s="103"/>
      <c r="G952" s="103"/>
      <c r="H952" s="103"/>
    </row>
    <row r="953" spans="1:8">
      <c r="A953" s="83">
        <v>3114</v>
      </c>
      <c r="B953" s="78"/>
      <c r="C953" s="79"/>
      <c r="D953" s="76" t="s">
        <v>44</v>
      </c>
      <c r="E953" s="103"/>
      <c r="F953" s="103"/>
      <c r="G953" s="103"/>
      <c r="H953" s="103"/>
    </row>
    <row r="954" spans="1:8">
      <c r="A954" s="81">
        <v>312</v>
      </c>
      <c r="B954" s="78"/>
      <c r="C954" s="79"/>
      <c r="D954" s="82" t="s">
        <v>45</v>
      </c>
      <c r="E954" s="103"/>
      <c r="F954" s="103"/>
      <c r="G954" s="222">
        <f>SUM(G955)</f>
        <v>0</v>
      </c>
      <c r="H954" s="222">
        <f t="shared" ref="H954" si="102">SUM(H955)</f>
        <v>260</v>
      </c>
    </row>
    <row r="955" spans="1:8">
      <c r="A955" s="83">
        <v>3121</v>
      </c>
      <c r="B955" s="78"/>
      <c r="C955" s="79"/>
      <c r="D955" s="76" t="s">
        <v>45</v>
      </c>
      <c r="E955" s="103"/>
      <c r="F955" s="103"/>
      <c r="G955" s="103"/>
      <c r="H955" s="103">
        <v>260</v>
      </c>
    </row>
    <row r="956" spans="1:8">
      <c r="A956" s="81">
        <v>313</v>
      </c>
      <c r="B956" s="78"/>
      <c r="C956" s="79"/>
      <c r="D956" s="76" t="s">
        <v>110</v>
      </c>
      <c r="E956" s="222">
        <f>SUM(E957:E958)</f>
        <v>0</v>
      </c>
      <c r="F956" s="222"/>
      <c r="G956" s="222"/>
      <c r="H956" s="103"/>
    </row>
    <row r="957" spans="1:8" ht="26.25">
      <c r="A957" s="83">
        <v>3131</v>
      </c>
      <c r="B957" s="78"/>
      <c r="C957" s="79"/>
      <c r="D957" s="76" t="s">
        <v>111</v>
      </c>
      <c r="E957" s="103"/>
      <c r="F957" s="103"/>
      <c r="G957" s="103"/>
      <c r="H957" s="103"/>
    </row>
    <row r="958" spans="1:8" ht="26.25">
      <c r="A958" s="83">
        <v>3132</v>
      </c>
      <c r="B958" s="78"/>
      <c r="C958" s="79"/>
      <c r="D958" s="76" t="s">
        <v>112</v>
      </c>
      <c r="E958" s="103"/>
      <c r="F958" s="103"/>
      <c r="G958" s="103"/>
      <c r="H958" s="103"/>
    </row>
    <row r="959" spans="1:8">
      <c r="A959" s="77">
        <v>32</v>
      </c>
      <c r="B959" s="78"/>
      <c r="C959" s="79"/>
      <c r="D959" s="80" t="s">
        <v>113</v>
      </c>
      <c r="E959" s="103"/>
      <c r="F959" s="222"/>
      <c r="G959" s="222">
        <f>SUM(G960,G965)</f>
        <v>0</v>
      </c>
      <c r="H959" s="222">
        <f t="shared" ref="H959" si="103">SUM(H960,H965)</f>
        <v>206.59</v>
      </c>
    </row>
    <row r="960" spans="1:8">
      <c r="A960" s="81">
        <v>321</v>
      </c>
      <c r="B960" s="78"/>
      <c r="C960" s="79"/>
      <c r="D960" s="82" t="s">
        <v>114</v>
      </c>
      <c r="E960" s="103"/>
      <c r="F960" s="222"/>
      <c r="G960" s="222"/>
      <c r="H960" s="103"/>
    </row>
    <row r="961" spans="1:8">
      <c r="A961" s="83">
        <v>3211</v>
      </c>
      <c r="B961" s="78"/>
      <c r="C961" s="79"/>
      <c r="D961" s="76" t="s">
        <v>50</v>
      </c>
      <c r="E961" s="103"/>
      <c r="F961" s="103"/>
      <c r="G961" s="103"/>
      <c r="H961" s="103"/>
    </row>
    <row r="962" spans="1:8" ht="26.25">
      <c r="A962" s="83">
        <v>3212</v>
      </c>
      <c r="B962" s="78"/>
      <c r="C962" s="79"/>
      <c r="D962" s="76" t="s">
        <v>115</v>
      </c>
      <c r="E962" s="103"/>
      <c r="F962" s="103"/>
      <c r="G962" s="103"/>
      <c r="H962" s="103"/>
    </row>
    <row r="963" spans="1:8">
      <c r="A963" s="83">
        <v>3213</v>
      </c>
      <c r="B963" s="78"/>
      <c r="C963" s="79"/>
      <c r="D963" s="76" t="s">
        <v>116</v>
      </c>
      <c r="E963" s="103"/>
      <c r="F963" s="103"/>
      <c r="G963" s="103"/>
      <c r="H963" s="103"/>
    </row>
    <row r="964" spans="1:8" ht="26.25">
      <c r="A964" s="83">
        <v>3214</v>
      </c>
      <c r="B964" s="78"/>
      <c r="C964" s="79"/>
      <c r="D964" s="76" t="s">
        <v>117</v>
      </c>
      <c r="E964" s="103"/>
      <c r="F964" s="103"/>
      <c r="G964" s="103"/>
      <c r="H964" s="103"/>
    </row>
    <row r="965" spans="1:8">
      <c r="A965" s="84">
        <v>322</v>
      </c>
      <c r="B965" s="85"/>
      <c r="C965" s="86"/>
      <c r="D965" s="87" t="s">
        <v>53</v>
      </c>
      <c r="E965" s="223"/>
      <c r="F965" s="224"/>
      <c r="G965" s="224">
        <f>SUM(G966:G972)</f>
        <v>0</v>
      </c>
      <c r="H965" s="224">
        <f t="shared" ref="H965" si="104">SUM(H966:H972)</f>
        <v>206.59</v>
      </c>
    </row>
    <row r="966" spans="1:8" ht="26.25">
      <c r="A966" s="83">
        <v>3221</v>
      </c>
      <c r="B966" s="78"/>
      <c r="C966" s="79"/>
      <c r="D966" s="76" t="s">
        <v>118</v>
      </c>
      <c r="E966" s="103"/>
      <c r="F966" s="103"/>
      <c r="G966" s="103"/>
      <c r="H966" s="103">
        <v>49.09</v>
      </c>
    </row>
    <row r="967" spans="1:8">
      <c r="A967" s="83">
        <v>3222</v>
      </c>
      <c r="B967" s="78"/>
      <c r="C967" s="79"/>
      <c r="D967" s="76" t="s">
        <v>55</v>
      </c>
      <c r="E967" s="103"/>
      <c r="F967" s="103"/>
      <c r="G967" s="103"/>
      <c r="H967" s="103">
        <v>157.5</v>
      </c>
    </row>
    <row r="968" spans="1:8">
      <c r="A968" s="83">
        <v>3223</v>
      </c>
      <c r="B968" s="78"/>
      <c r="C968" s="79"/>
      <c r="D968" s="76" t="s">
        <v>56</v>
      </c>
      <c r="E968" s="103"/>
      <c r="F968" s="103"/>
      <c r="G968" s="103"/>
      <c r="H968" s="103"/>
    </row>
    <row r="969" spans="1:8" ht="26.25">
      <c r="A969" s="88">
        <v>3224</v>
      </c>
      <c r="B969" s="89"/>
      <c r="C969" s="90"/>
      <c r="D969" s="91" t="s">
        <v>119</v>
      </c>
      <c r="E969" s="225"/>
      <c r="F969" s="103"/>
      <c r="G969" s="103"/>
      <c r="H969" s="225"/>
    </row>
    <row r="970" spans="1:8">
      <c r="A970" s="92">
        <v>3225</v>
      </c>
      <c r="B970" s="85"/>
      <c r="C970" s="86"/>
      <c r="D970" s="93" t="s">
        <v>57</v>
      </c>
      <c r="E970" s="223"/>
      <c r="F970" s="223"/>
      <c r="G970" s="223"/>
      <c r="H970" s="223"/>
    </row>
    <row r="971" spans="1:8" ht="26.25">
      <c r="A971" s="83">
        <v>3226</v>
      </c>
      <c r="B971" s="78"/>
      <c r="C971" s="79"/>
      <c r="D971" s="76" t="s">
        <v>120</v>
      </c>
      <c r="E971" s="103"/>
      <c r="F971" s="103"/>
      <c r="G971" s="103"/>
      <c r="H971" s="103"/>
    </row>
    <row r="972" spans="1:8" ht="26.25">
      <c r="A972" s="88">
        <v>3227</v>
      </c>
      <c r="B972" s="89"/>
      <c r="C972" s="90"/>
      <c r="D972" s="91" t="s">
        <v>121</v>
      </c>
      <c r="E972" s="225"/>
      <c r="F972" s="103"/>
      <c r="G972" s="103"/>
      <c r="H972" s="225"/>
    </row>
    <row r="973" spans="1:8">
      <c r="A973" s="94">
        <v>323</v>
      </c>
      <c r="B973" s="85"/>
      <c r="C973" s="86"/>
      <c r="D973" s="95" t="s">
        <v>59</v>
      </c>
      <c r="E973" s="223"/>
      <c r="F973" s="224">
        <f>SUM(F974:F982)</f>
        <v>0</v>
      </c>
      <c r="G973" s="224">
        <f>SUM(G974:G982)</f>
        <v>0</v>
      </c>
      <c r="H973" s="223"/>
    </row>
    <row r="974" spans="1:8">
      <c r="A974" s="83">
        <v>3231</v>
      </c>
      <c r="B974" s="78"/>
      <c r="C974" s="79"/>
      <c r="D974" s="76" t="s">
        <v>122</v>
      </c>
      <c r="E974" s="103"/>
      <c r="F974" s="103"/>
      <c r="G974" s="103"/>
      <c r="H974" s="103"/>
    </row>
    <row r="975" spans="1:8" ht="26.25">
      <c r="A975" s="83">
        <v>3232</v>
      </c>
      <c r="B975" s="78"/>
      <c r="C975" s="79"/>
      <c r="D975" s="76" t="s">
        <v>123</v>
      </c>
      <c r="E975" s="103"/>
      <c r="F975" s="103"/>
      <c r="G975" s="103"/>
      <c r="H975" s="103"/>
    </row>
    <row r="976" spans="1:8">
      <c r="A976" s="83">
        <v>3233</v>
      </c>
      <c r="B976" s="78"/>
      <c r="C976" s="79"/>
      <c r="D976" s="76" t="s">
        <v>124</v>
      </c>
      <c r="E976" s="103"/>
      <c r="F976" s="103"/>
      <c r="G976" s="103"/>
      <c r="H976" s="103"/>
    </row>
    <row r="977" spans="1:8">
      <c r="A977" s="83">
        <v>3234</v>
      </c>
      <c r="B977" s="78"/>
      <c r="C977" s="79"/>
      <c r="D977" s="76" t="s">
        <v>63</v>
      </c>
      <c r="E977" s="103"/>
      <c r="F977" s="103"/>
      <c r="G977" s="103"/>
      <c r="H977" s="103"/>
    </row>
    <row r="978" spans="1:8">
      <c r="A978" s="83">
        <v>3235</v>
      </c>
      <c r="B978" s="78"/>
      <c r="C978" s="79"/>
      <c r="D978" s="76" t="s">
        <v>125</v>
      </c>
      <c r="E978" s="103"/>
      <c r="F978" s="103"/>
      <c r="G978" s="103"/>
      <c r="H978" s="103"/>
    </row>
    <row r="979" spans="1:8">
      <c r="A979" s="83">
        <v>3236</v>
      </c>
      <c r="B979" s="78"/>
      <c r="C979" s="79"/>
      <c r="D979" s="76" t="s">
        <v>126</v>
      </c>
      <c r="E979" s="103"/>
      <c r="F979" s="103"/>
      <c r="G979" s="103"/>
      <c r="H979" s="103"/>
    </row>
    <row r="980" spans="1:8">
      <c r="A980" s="83">
        <v>3237</v>
      </c>
      <c r="B980" s="78"/>
      <c r="C980" s="79"/>
      <c r="D980" s="76" t="s">
        <v>127</v>
      </c>
      <c r="E980" s="103"/>
      <c r="F980" s="103"/>
      <c r="G980" s="103"/>
      <c r="H980" s="103"/>
    </row>
    <row r="981" spans="1:8">
      <c r="A981" s="83">
        <v>3238</v>
      </c>
      <c r="B981" s="78"/>
      <c r="C981" s="79"/>
      <c r="D981" s="76" t="s">
        <v>66</v>
      </c>
      <c r="E981" s="103"/>
      <c r="F981" s="103"/>
      <c r="G981" s="103"/>
      <c r="H981" s="103"/>
    </row>
    <row r="982" spans="1:8">
      <c r="A982" s="83">
        <v>3239</v>
      </c>
      <c r="B982" s="78"/>
      <c r="C982" s="79"/>
      <c r="D982" s="76" t="s">
        <v>67</v>
      </c>
      <c r="E982" s="103"/>
      <c r="F982" s="103"/>
      <c r="G982" s="103"/>
      <c r="H982" s="103"/>
    </row>
    <row r="983" spans="1:8">
      <c r="A983" s="77">
        <v>34</v>
      </c>
      <c r="B983" s="78"/>
      <c r="C983" s="79"/>
      <c r="D983" s="80" t="s">
        <v>131</v>
      </c>
      <c r="E983" s="103"/>
      <c r="F983" s="222"/>
      <c r="G983" s="222"/>
      <c r="H983" s="103"/>
    </row>
    <row r="984" spans="1:8">
      <c r="A984" s="81">
        <v>343</v>
      </c>
      <c r="B984" s="78"/>
      <c r="C984" s="79"/>
      <c r="D984" s="82" t="s">
        <v>75</v>
      </c>
      <c r="E984" s="103"/>
      <c r="F984" s="222">
        <f>SUM(F985:F988)</f>
        <v>0</v>
      </c>
      <c r="G984" s="222">
        <f>SUM(G985:G988)</f>
        <v>0</v>
      </c>
      <c r="H984" s="103"/>
    </row>
    <row r="985" spans="1:8" ht="26.25">
      <c r="A985" s="83">
        <v>3431</v>
      </c>
      <c r="B985" s="78"/>
      <c r="C985" s="79"/>
      <c r="D985" s="76" t="s">
        <v>76</v>
      </c>
      <c r="E985" s="103"/>
      <c r="F985" s="103"/>
      <c r="G985" s="103"/>
      <c r="H985" s="103"/>
    </row>
    <row r="986" spans="1:8" ht="26.25">
      <c r="A986" s="83">
        <v>3432</v>
      </c>
      <c r="B986" s="78"/>
      <c r="C986" s="79"/>
      <c r="D986" s="76" t="s">
        <v>132</v>
      </c>
      <c r="E986" s="103"/>
      <c r="F986" s="103"/>
      <c r="G986" s="103"/>
      <c r="H986" s="103"/>
    </row>
    <row r="987" spans="1:8">
      <c r="A987" s="83">
        <v>3433</v>
      </c>
      <c r="B987" s="78"/>
      <c r="C987" s="79"/>
      <c r="D987" s="76" t="s">
        <v>133</v>
      </c>
      <c r="E987" s="103"/>
      <c r="F987" s="103"/>
      <c r="G987" s="103"/>
      <c r="H987" s="103"/>
    </row>
    <row r="988" spans="1:8" ht="26.25">
      <c r="A988" s="83">
        <v>3434</v>
      </c>
      <c r="B988" s="78"/>
      <c r="C988" s="79"/>
      <c r="D988" s="76" t="s">
        <v>134</v>
      </c>
      <c r="E988" s="103"/>
      <c r="F988" s="103"/>
      <c r="G988" s="103"/>
      <c r="H988" s="103"/>
    </row>
    <row r="989" spans="1:8" ht="26.25">
      <c r="A989" s="77">
        <v>4</v>
      </c>
      <c r="B989" s="78"/>
      <c r="C989" s="79"/>
      <c r="D989" s="80" t="s">
        <v>80</v>
      </c>
      <c r="E989" s="103"/>
      <c r="F989" s="222">
        <f>SUM(F990,)</f>
        <v>0</v>
      </c>
      <c r="G989" s="222">
        <f>SUM(G990,)</f>
        <v>0</v>
      </c>
      <c r="H989" s="103"/>
    </row>
    <row r="990" spans="1:8" ht="39">
      <c r="A990" s="77">
        <v>42</v>
      </c>
      <c r="B990" s="78"/>
      <c r="C990" s="79"/>
      <c r="D990" s="80" t="s">
        <v>81</v>
      </c>
      <c r="E990" s="103"/>
      <c r="F990" s="103"/>
      <c r="G990" s="103"/>
      <c r="H990" s="103"/>
    </row>
    <row r="991" spans="1:8">
      <c r="A991" s="81">
        <v>421</v>
      </c>
      <c r="B991" s="78"/>
      <c r="C991" s="79"/>
      <c r="D991" s="82" t="s">
        <v>135</v>
      </c>
      <c r="E991" s="103"/>
      <c r="F991" s="103"/>
      <c r="G991" s="103"/>
      <c r="H991" s="103"/>
    </row>
    <row r="992" spans="1:8">
      <c r="A992" s="83">
        <v>4211</v>
      </c>
      <c r="B992" s="78"/>
      <c r="C992" s="79"/>
      <c r="D992" s="76" t="s">
        <v>136</v>
      </c>
      <c r="E992" s="103"/>
      <c r="F992" s="103"/>
      <c r="G992" s="103"/>
      <c r="H992" s="103"/>
    </row>
    <row r="993" spans="1:8">
      <c r="A993" s="83">
        <v>4212</v>
      </c>
      <c r="B993" s="78"/>
      <c r="C993" s="79"/>
      <c r="D993" s="76" t="s">
        <v>137</v>
      </c>
      <c r="E993" s="103"/>
      <c r="F993" s="103"/>
      <c r="G993" s="103"/>
      <c r="H993" s="103"/>
    </row>
    <row r="994" spans="1:8" ht="26.25">
      <c r="A994" s="83">
        <v>4213</v>
      </c>
      <c r="B994" s="78"/>
      <c r="C994" s="79"/>
      <c r="D994" s="76" t="s">
        <v>138</v>
      </c>
      <c r="E994" s="103"/>
      <c r="F994" s="103"/>
      <c r="G994" s="103"/>
      <c r="H994" s="103"/>
    </row>
    <row r="995" spans="1:8">
      <c r="A995" s="83">
        <v>4214</v>
      </c>
      <c r="B995" s="78"/>
      <c r="C995" s="79"/>
      <c r="D995" s="76" t="s">
        <v>139</v>
      </c>
      <c r="E995" s="103"/>
      <c r="F995" s="103"/>
      <c r="G995" s="103"/>
      <c r="H995" s="103"/>
    </row>
    <row r="996" spans="1:8">
      <c r="A996" s="77">
        <v>422</v>
      </c>
      <c r="B996" s="78"/>
      <c r="C996" s="79"/>
      <c r="D996" s="80" t="s">
        <v>140</v>
      </c>
      <c r="E996" s="103"/>
      <c r="F996" s="103"/>
      <c r="G996" s="103"/>
      <c r="H996" s="103"/>
    </row>
    <row r="997" spans="1:8">
      <c r="A997" s="102">
        <v>4221</v>
      </c>
      <c r="B997" s="78"/>
      <c r="C997" s="79"/>
      <c r="D997" s="76" t="s">
        <v>83</v>
      </c>
      <c r="E997" s="103"/>
      <c r="F997" s="103"/>
      <c r="G997" s="103"/>
      <c r="H997" s="103"/>
    </row>
    <row r="998" spans="1:8">
      <c r="A998" s="83">
        <v>4226</v>
      </c>
      <c r="B998" s="78"/>
      <c r="C998" s="79"/>
      <c r="D998" s="76" t="s">
        <v>84</v>
      </c>
      <c r="E998" s="103"/>
      <c r="F998" s="103"/>
      <c r="G998" s="103"/>
      <c r="H998" s="103"/>
    </row>
    <row r="999" spans="1:8" ht="26.25">
      <c r="A999" s="77">
        <v>424</v>
      </c>
      <c r="B999" s="78"/>
      <c r="C999" s="79"/>
      <c r="D999" s="80" t="s">
        <v>141</v>
      </c>
      <c r="E999" s="103"/>
      <c r="F999" s="103"/>
      <c r="G999" s="103"/>
      <c r="H999" s="103"/>
    </row>
    <row r="1000" spans="1:8">
      <c r="A1000" s="104">
        <v>4241</v>
      </c>
      <c r="B1000" s="78"/>
      <c r="C1000" s="79"/>
      <c r="D1000" s="105" t="s">
        <v>86</v>
      </c>
      <c r="E1000" s="103"/>
      <c r="F1000" s="103"/>
      <c r="G1000" s="103"/>
      <c r="H1000" s="103"/>
    </row>
    <row r="1001" spans="1:8">
      <c r="A1001" s="97"/>
      <c r="B1001" s="97"/>
      <c r="C1001" s="118"/>
      <c r="D1001" s="99" t="s">
        <v>142</v>
      </c>
      <c r="E1001" s="103">
        <f>SUM(E947)</f>
        <v>0</v>
      </c>
      <c r="F1001" s="222"/>
      <c r="G1001" s="222">
        <f>SUM(G947)</f>
        <v>0</v>
      </c>
      <c r="H1001" s="222">
        <f t="shared" ref="H1001" si="105">SUM(H947)</f>
        <v>466.59000000000003</v>
      </c>
    </row>
  </sheetData>
  <mergeCells count="54">
    <mergeCell ref="A845:C845"/>
    <mergeCell ref="A785:C785"/>
    <mergeCell ref="A786:C786"/>
    <mergeCell ref="A787:C787"/>
    <mergeCell ref="A843:C843"/>
    <mergeCell ref="A844:C844"/>
    <mergeCell ref="A670:C670"/>
    <mergeCell ref="A671:C671"/>
    <mergeCell ref="A727:C727"/>
    <mergeCell ref="A728:C728"/>
    <mergeCell ref="A729:C729"/>
    <mergeCell ref="A611:C611"/>
    <mergeCell ref="A612:C612"/>
    <mergeCell ref="A613:C613"/>
    <mergeCell ref="A669:C669"/>
    <mergeCell ref="A553:C553"/>
    <mergeCell ref="A554:C554"/>
    <mergeCell ref="A555:C555"/>
    <mergeCell ref="A438:C438"/>
    <mergeCell ref="A439:C439"/>
    <mergeCell ref="A495:C495"/>
    <mergeCell ref="A496:C496"/>
    <mergeCell ref="A497:C497"/>
    <mergeCell ref="A323:C323"/>
    <mergeCell ref="A379:C379"/>
    <mergeCell ref="A380:C380"/>
    <mergeCell ref="A381:C381"/>
    <mergeCell ref="A437:C437"/>
    <mergeCell ref="A262:C262"/>
    <mergeCell ref="A263:C263"/>
    <mergeCell ref="A264:C264"/>
    <mergeCell ref="A321:C321"/>
    <mergeCell ref="A322:C322"/>
    <mergeCell ref="A136:C136"/>
    <mergeCell ref="A137:C137"/>
    <mergeCell ref="A199:C199"/>
    <mergeCell ref="A200:C200"/>
    <mergeCell ref="A201:C201"/>
    <mergeCell ref="A8:C8"/>
    <mergeCell ref="A70:C70"/>
    <mergeCell ref="A71:C71"/>
    <mergeCell ref="A72:C72"/>
    <mergeCell ref="A135:C135"/>
    <mergeCell ref="A1:H1"/>
    <mergeCell ref="A3:H3"/>
    <mergeCell ref="A5:C5"/>
    <mergeCell ref="A6:C6"/>
    <mergeCell ref="A7:C7"/>
    <mergeCell ref="A946:C946"/>
    <mergeCell ref="A901:C901"/>
    <mergeCell ref="A902:C902"/>
    <mergeCell ref="A903:C903"/>
    <mergeCell ref="A944:C944"/>
    <mergeCell ref="A945:C945"/>
  </mergeCells>
  <pageMargins left="0.70866141732283472" right="0.70866141732283472" top="0.74803149606299213" bottom="0.74803149606299213" header="0.51181102362204722" footer="0.51181102362204722"/>
  <pageSetup paperSize="9" scale="7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6</vt:i4>
      </vt:variant>
    </vt:vector>
  </HeadingPairs>
  <TitlesOfParts>
    <vt:vector size="6" baseType="lpstr">
      <vt:lpstr>SAŽETAK </vt:lpstr>
      <vt:lpstr> Račun prihoda i rashoda</vt:lpstr>
      <vt:lpstr>Prihodi i rashodi po izvorima</vt:lpstr>
      <vt:lpstr>Rashodi prema funkcijskoj kl</vt:lpstr>
      <vt:lpstr>Račun financiranja</vt:lpstr>
      <vt:lpstr>POSEBNI DIO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škola</cp:lastModifiedBy>
  <cp:revision>2</cp:revision>
  <cp:lastPrinted>2024-11-22T07:50:53Z</cp:lastPrinted>
  <dcterms:created xsi:type="dcterms:W3CDTF">2022-08-12T12:51:27Z</dcterms:created>
  <dcterms:modified xsi:type="dcterms:W3CDTF">2024-11-22T12:02:44Z</dcterms:modified>
  <dc:language>hr-HR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